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75" yWindow="720" windowWidth="19440" windowHeight="12240"/>
  </bookViews>
  <sheets>
    <sheet name="PT" sheetId="1" r:id="rId1"/>
    <sheet name="Data1" sheetId="2" r:id="rId2"/>
  </sheets>
  <definedNames>
    <definedName name="Select_your_Program" localSheetId="1">Data1!#REF!</definedName>
  </definedNames>
  <calcPr calcId="125725"/>
</workbook>
</file>

<file path=xl/calcChain.xml><?xml version="1.0" encoding="utf-8"?>
<calcChain xmlns="http://schemas.openxmlformats.org/spreadsheetml/2006/main">
  <c r="E43" i="2"/>
  <c r="C43"/>
  <c r="D43" s="1"/>
  <c r="F43" s="1"/>
  <c r="E53" i="1" s="1"/>
  <c r="I53" s="1"/>
  <c r="E42" i="2"/>
  <c r="C42"/>
  <c r="D42" s="1"/>
  <c r="F42" s="1"/>
  <c r="E52" i="1" s="1"/>
  <c r="I52" s="1"/>
  <c r="E41" i="2"/>
  <c r="C41"/>
  <c r="D41" s="1"/>
  <c r="F41" s="1"/>
  <c r="E51" i="1" s="1"/>
  <c r="I51" s="1"/>
  <c r="E40" i="2"/>
  <c r="C40"/>
  <c r="D40" s="1"/>
  <c r="F40" s="1"/>
  <c r="E50" i="1" s="1"/>
  <c r="I50" s="1"/>
  <c r="E39" i="2"/>
  <c r="C39"/>
  <c r="D39" s="1"/>
  <c r="F39" s="1"/>
  <c r="E49" i="1" s="1"/>
  <c r="I49" s="1"/>
  <c r="E38" i="2"/>
  <c r="C38"/>
  <c r="D38" s="1"/>
  <c r="F38" s="1"/>
  <c r="E48" i="1" s="1"/>
  <c r="I48" s="1"/>
  <c r="E37" i="2"/>
  <c r="C37"/>
  <c r="D37" s="1"/>
  <c r="F37" s="1"/>
  <c r="E47" i="1" s="1"/>
  <c r="I47" s="1"/>
  <c r="E36" i="2"/>
  <c r="C36"/>
  <c r="D36" s="1"/>
  <c r="F36" s="1"/>
  <c r="E46" i="1" s="1"/>
  <c r="I46" s="1"/>
  <c r="E35" i="2"/>
  <c r="C35"/>
  <c r="D35" s="1"/>
  <c r="F35" s="1"/>
  <c r="E45" i="1" s="1"/>
  <c r="I45" s="1"/>
  <c r="E34" i="2"/>
  <c r="C34"/>
  <c r="D34" s="1"/>
  <c r="F34" s="1"/>
  <c r="E44" i="1" s="1"/>
  <c r="I44" s="1"/>
  <c r="E33" i="2"/>
  <c r="C33"/>
  <c r="D33" s="1"/>
  <c r="F33" s="1"/>
  <c r="E43" i="1" s="1"/>
  <c r="I43" s="1"/>
  <c r="E32" i="2"/>
  <c r="C32"/>
  <c r="D32" s="1"/>
  <c r="F32" s="1"/>
  <c r="E42" i="1" s="1"/>
  <c r="I42" s="1"/>
  <c r="E31" i="2"/>
  <c r="C31"/>
  <c r="D31" s="1"/>
  <c r="F31" s="1"/>
  <c r="E41" i="1" s="1"/>
  <c r="I41" s="1"/>
  <c r="E30" i="2"/>
  <c r="C30"/>
  <c r="D30" s="1"/>
  <c r="F30" s="1"/>
  <c r="E40" i="1" s="1"/>
  <c r="I40" s="1"/>
  <c r="E29" i="2"/>
  <c r="C29"/>
  <c r="D29" s="1"/>
  <c r="F29" s="1"/>
  <c r="E39" i="1" s="1"/>
  <c r="I39" s="1"/>
  <c r="C7"/>
  <c r="M28" i="2" s="1"/>
  <c r="M27"/>
  <c r="M29"/>
  <c r="K29"/>
  <c r="M30" s="1"/>
  <c r="K28"/>
  <c r="AC22"/>
  <c r="T25"/>
  <c r="U25"/>
  <c r="T23"/>
  <c r="U23"/>
  <c r="S23"/>
  <c r="S25"/>
  <c r="O2"/>
  <c r="N3"/>
  <c r="P3" s="1"/>
  <c r="N2"/>
  <c r="P2" s="1"/>
  <c r="O3"/>
  <c r="J5"/>
  <c r="A47"/>
  <c r="A60" s="1"/>
  <c r="A46"/>
  <c r="U59" s="1"/>
  <c r="J7"/>
  <c r="J10" s="1"/>
  <c r="J3"/>
  <c r="J4" s="1"/>
  <c r="J6" s="1"/>
  <c r="E3"/>
  <c r="E4"/>
  <c r="E5"/>
  <c r="E6"/>
  <c r="E7"/>
  <c r="E8"/>
  <c r="E9"/>
  <c r="E10"/>
  <c r="E11"/>
  <c r="E12"/>
  <c r="E13"/>
  <c r="E14"/>
  <c r="E15"/>
  <c r="E16"/>
  <c r="E17"/>
  <c r="E18"/>
  <c r="E19"/>
  <c r="E20"/>
  <c r="E21"/>
  <c r="E22"/>
  <c r="E23"/>
  <c r="E24"/>
  <c r="E25"/>
  <c r="E26"/>
  <c r="E27"/>
  <c r="E28"/>
  <c r="E2"/>
  <c r="C28"/>
  <c r="D28" s="1"/>
  <c r="C4"/>
  <c r="D4" s="1"/>
  <c r="C5"/>
  <c r="D5" s="1"/>
  <c r="C6"/>
  <c r="D6" s="1"/>
  <c r="C7"/>
  <c r="D7" s="1"/>
  <c r="C8"/>
  <c r="D8" s="1"/>
  <c r="C9"/>
  <c r="D9" s="1"/>
  <c r="C10"/>
  <c r="D10" s="1"/>
  <c r="C11"/>
  <c r="D11" s="1"/>
  <c r="C12"/>
  <c r="D12" s="1"/>
  <c r="C13"/>
  <c r="D13" s="1"/>
  <c r="C14"/>
  <c r="D14" s="1"/>
  <c r="C15"/>
  <c r="D15" s="1"/>
  <c r="C16"/>
  <c r="D16" s="1"/>
  <c r="C17"/>
  <c r="D17" s="1"/>
  <c r="C18"/>
  <c r="D18" s="1"/>
  <c r="C19"/>
  <c r="D19" s="1"/>
  <c r="C20"/>
  <c r="D20" s="1"/>
  <c r="C21"/>
  <c r="D21" s="1"/>
  <c r="C22"/>
  <c r="D22" s="1"/>
  <c r="C23"/>
  <c r="D23" s="1"/>
  <c r="C24"/>
  <c r="D24" s="1"/>
  <c r="C25"/>
  <c r="D25" s="1"/>
  <c r="C26"/>
  <c r="D26" s="1"/>
  <c r="C27"/>
  <c r="D27" s="1"/>
  <c r="C3"/>
  <c r="D3" s="1"/>
  <c r="F3" s="1"/>
  <c r="E13" i="1" s="1"/>
  <c r="I13" s="1"/>
  <c r="C2" i="2"/>
  <c r="P4" l="1"/>
  <c r="J11"/>
  <c r="J12" s="1"/>
  <c r="M3" i="1" s="1"/>
  <c r="F28" i="2"/>
  <c r="E38" i="1" s="1"/>
  <c r="I38" s="1"/>
  <c r="I29" i="2"/>
  <c r="H39" i="1" s="1"/>
  <c r="H29" i="2"/>
  <c r="G39" i="1" s="1"/>
  <c r="G29" i="2"/>
  <c r="F39" i="1" s="1"/>
  <c r="I30" i="2"/>
  <c r="H40" i="1" s="1"/>
  <c r="H30" i="2"/>
  <c r="G40" i="1" s="1"/>
  <c r="G30" i="2"/>
  <c r="F40" i="1" s="1"/>
  <c r="I31" i="2"/>
  <c r="H41" i="1" s="1"/>
  <c r="H31" i="2"/>
  <c r="G41" i="1" s="1"/>
  <c r="G31" i="2"/>
  <c r="F41" i="1" s="1"/>
  <c r="I32" i="2"/>
  <c r="H42" i="1" s="1"/>
  <c r="H32" i="2"/>
  <c r="G42" i="1" s="1"/>
  <c r="G32" i="2"/>
  <c r="F42" i="1" s="1"/>
  <c r="I33" i="2"/>
  <c r="H43" i="1" s="1"/>
  <c r="H33" i="2"/>
  <c r="G43" i="1" s="1"/>
  <c r="G33" i="2"/>
  <c r="F43" i="1" s="1"/>
  <c r="I34" i="2"/>
  <c r="H44" i="1" s="1"/>
  <c r="H34" i="2"/>
  <c r="G44" i="1" s="1"/>
  <c r="G34" i="2"/>
  <c r="F44" i="1" s="1"/>
  <c r="I35" i="2"/>
  <c r="H45" i="1" s="1"/>
  <c r="H35" i="2"/>
  <c r="G45" i="1" s="1"/>
  <c r="G35" i="2"/>
  <c r="F45" i="1" s="1"/>
  <c r="I36" i="2"/>
  <c r="H46" i="1" s="1"/>
  <c r="H36" i="2"/>
  <c r="G46" i="1" s="1"/>
  <c r="G36" i="2"/>
  <c r="F46" i="1" s="1"/>
  <c r="I37" i="2"/>
  <c r="H47" i="1" s="1"/>
  <c r="H37" i="2"/>
  <c r="G47" i="1" s="1"/>
  <c r="G37" i="2"/>
  <c r="F47" i="1" s="1"/>
  <c r="I38" i="2"/>
  <c r="H48" i="1" s="1"/>
  <c r="H38" i="2"/>
  <c r="G48" i="1" s="1"/>
  <c r="G38" i="2"/>
  <c r="F48" i="1" s="1"/>
  <c r="I39" i="2"/>
  <c r="H49" i="1" s="1"/>
  <c r="H39" i="2"/>
  <c r="G49" i="1" s="1"/>
  <c r="G39" i="2"/>
  <c r="F49" i="1" s="1"/>
  <c r="I40" i="2"/>
  <c r="H50" i="1" s="1"/>
  <c r="H40" i="2"/>
  <c r="G50" i="1" s="1"/>
  <c r="G40" i="2"/>
  <c r="F50" i="1" s="1"/>
  <c r="I41" i="2"/>
  <c r="H51" i="1" s="1"/>
  <c r="H41" i="2"/>
  <c r="G51" i="1" s="1"/>
  <c r="G41" i="2"/>
  <c r="F51" i="1" s="1"/>
  <c r="I42" i="2"/>
  <c r="H52" i="1" s="1"/>
  <c r="H42" i="2"/>
  <c r="G52" i="1" s="1"/>
  <c r="G42" i="2"/>
  <c r="F52" i="1" s="1"/>
  <c r="I43" i="2"/>
  <c r="H53" i="1" s="1"/>
  <c r="H43" i="2"/>
  <c r="G53" i="1" s="1"/>
  <c r="G43" i="2"/>
  <c r="F53" i="1" s="1"/>
  <c r="S24" i="2"/>
  <c r="O4"/>
  <c r="N4"/>
  <c r="Q2"/>
  <c r="Q3"/>
  <c r="R3" s="1"/>
  <c r="R19"/>
  <c r="S19" s="1"/>
  <c r="T19"/>
  <c r="U19" s="1"/>
  <c r="V19" s="1"/>
  <c r="Y3"/>
  <c r="Z11" s="1"/>
  <c r="AA11" s="1"/>
  <c r="AB11" s="1"/>
  <c r="S3"/>
  <c r="R7"/>
  <c r="S7" s="1"/>
  <c r="R11"/>
  <c r="S11" s="1"/>
  <c r="T11" s="1"/>
  <c r="U11" s="1"/>
  <c r="V11" s="1"/>
  <c r="Z3"/>
  <c r="AA3" s="1"/>
  <c r="Z7"/>
  <c r="AA7" s="1"/>
  <c r="T7"/>
  <c r="U7" s="1"/>
  <c r="V7" s="1"/>
  <c r="B47"/>
  <c r="J8"/>
  <c r="J9" s="1"/>
  <c r="M2" i="1" s="1"/>
  <c r="M4"/>
  <c r="G28" i="2"/>
  <c r="F38" i="1" s="1"/>
  <c r="G3" i="2"/>
  <c r="F13" i="1" s="1"/>
  <c r="H28" i="2"/>
  <c r="G38" i="1" s="1"/>
  <c r="H3" i="2"/>
  <c r="G13" i="1" s="1"/>
  <c r="I28" i="2"/>
  <c r="H38" i="1" s="1"/>
  <c r="I3" i="2"/>
  <c r="H13" i="1" s="1"/>
  <c r="F26" i="2"/>
  <c r="F24"/>
  <c r="F22"/>
  <c r="F20"/>
  <c r="F18"/>
  <c r="F16"/>
  <c r="F14"/>
  <c r="F12"/>
  <c r="F10"/>
  <c r="F8"/>
  <c r="F6"/>
  <c r="F4"/>
  <c r="F27"/>
  <c r="F25"/>
  <c r="F23"/>
  <c r="F21"/>
  <c r="F19"/>
  <c r="F17"/>
  <c r="F15"/>
  <c r="F13"/>
  <c r="F11"/>
  <c r="F9"/>
  <c r="F7"/>
  <c r="F5"/>
  <c r="D2"/>
  <c r="F2" s="1"/>
  <c r="E12" i="1" s="1"/>
  <c r="I12" s="1"/>
  <c r="R15" i="2" l="1"/>
  <c r="S15" s="1"/>
  <c r="T15" s="1"/>
  <c r="U15" s="1"/>
  <c r="V15" s="1"/>
  <c r="S26"/>
  <c r="T24"/>
  <c r="Y24"/>
  <c r="N7" i="1"/>
  <c r="Q4" i="2"/>
  <c r="AC11"/>
  <c r="AD11" s="1"/>
  <c r="O22" s="1"/>
  <c r="U17" i="1" s="1"/>
  <c r="N22" i="2"/>
  <c r="T17" i="1" s="1"/>
  <c r="R18" i="2"/>
  <c r="S18" s="1"/>
  <c r="T18" s="1"/>
  <c r="U18" s="1"/>
  <c r="V18" s="1"/>
  <c r="O19" s="1"/>
  <c r="O19" i="1" s="1"/>
  <c r="R14" i="2"/>
  <c r="S14" s="1"/>
  <c r="T14" s="1"/>
  <c r="Y2"/>
  <c r="R10"/>
  <c r="S10" s="1"/>
  <c r="T10" s="1"/>
  <c r="R6"/>
  <c r="S6" s="1"/>
  <c r="T6" s="1"/>
  <c r="R2"/>
  <c r="S2" s="1"/>
  <c r="S4" s="1"/>
  <c r="Y4"/>
  <c r="Z4" s="1"/>
  <c r="AA4" s="1"/>
  <c r="AB4" s="1"/>
  <c r="AC4" s="1"/>
  <c r="AD4" s="1"/>
  <c r="R20"/>
  <c r="S20" s="1"/>
  <c r="T20" s="1"/>
  <c r="R16"/>
  <c r="S16" s="1"/>
  <c r="T16" s="1"/>
  <c r="U16" s="1"/>
  <c r="V16" s="1"/>
  <c r="Z19"/>
  <c r="AA19" s="1"/>
  <c r="AB19" s="1"/>
  <c r="Z15"/>
  <c r="AA15" s="1"/>
  <c r="AB15" s="1"/>
  <c r="Z16"/>
  <c r="AA16" s="1"/>
  <c r="AB16" s="1"/>
  <c r="AC16" s="1"/>
  <c r="AD16" s="1"/>
  <c r="R12"/>
  <c r="S12" s="1"/>
  <c r="T12" s="1"/>
  <c r="U12" s="1"/>
  <c r="V12" s="1"/>
  <c r="R8"/>
  <c r="S8" s="1"/>
  <c r="T8" s="1"/>
  <c r="U8" s="1"/>
  <c r="V8" s="1"/>
  <c r="T3"/>
  <c r="U3" s="1"/>
  <c r="V3" s="1"/>
  <c r="AB7"/>
  <c r="AB3"/>
  <c r="B48"/>
  <c r="C47"/>
  <c r="I2"/>
  <c r="H12" i="1" s="1"/>
  <c r="H2" i="2"/>
  <c r="G12" i="1" s="1"/>
  <c r="G2" i="2"/>
  <c r="F12" i="1" s="1"/>
  <c r="E15"/>
  <c r="I15" s="1"/>
  <c r="I5" i="2"/>
  <c r="H15" i="1" s="1"/>
  <c r="H5" i="2"/>
  <c r="G15" i="1" s="1"/>
  <c r="G5" i="2"/>
  <c r="F15" i="1" s="1"/>
  <c r="E19"/>
  <c r="I19" s="1"/>
  <c r="I9" i="2"/>
  <c r="H19" i="1" s="1"/>
  <c r="H9" i="2"/>
  <c r="G19" i="1" s="1"/>
  <c r="G9" i="2"/>
  <c r="F19" i="1" s="1"/>
  <c r="E21"/>
  <c r="I21" s="1"/>
  <c r="I11" i="2"/>
  <c r="H21" i="1" s="1"/>
  <c r="H11" i="2"/>
  <c r="G21" i="1" s="1"/>
  <c r="G11" i="2"/>
  <c r="F21" i="1" s="1"/>
  <c r="E23"/>
  <c r="I23" s="1"/>
  <c r="I13" i="2"/>
  <c r="H23" i="1" s="1"/>
  <c r="H13" i="2"/>
  <c r="G23" i="1" s="1"/>
  <c r="G13" i="2"/>
  <c r="F23" i="1" s="1"/>
  <c r="E25"/>
  <c r="I25" s="1"/>
  <c r="I15" i="2"/>
  <c r="H25" i="1" s="1"/>
  <c r="H15" i="2"/>
  <c r="G25" i="1" s="1"/>
  <c r="G15" i="2"/>
  <c r="F25" i="1" s="1"/>
  <c r="E27"/>
  <c r="I27" s="1"/>
  <c r="I17" i="2"/>
  <c r="H27" i="1" s="1"/>
  <c r="H17" i="2"/>
  <c r="G27" i="1" s="1"/>
  <c r="G17" i="2"/>
  <c r="F27" i="1" s="1"/>
  <c r="E29"/>
  <c r="I29" s="1"/>
  <c r="I19" i="2"/>
  <c r="H29" i="1" s="1"/>
  <c r="H19" i="2"/>
  <c r="G29" i="1" s="1"/>
  <c r="G19" i="2"/>
  <c r="F29" i="1" s="1"/>
  <c r="E31"/>
  <c r="I31" s="1"/>
  <c r="I21" i="2"/>
  <c r="H31" i="1" s="1"/>
  <c r="H21" i="2"/>
  <c r="G31" i="1" s="1"/>
  <c r="G21" i="2"/>
  <c r="F31" i="1" s="1"/>
  <c r="E33"/>
  <c r="I33" s="1"/>
  <c r="I23" i="2"/>
  <c r="H33" i="1" s="1"/>
  <c r="H23" i="2"/>
  <c r="G33" i="1" s="1"/>
  <c r="G23" i="2"/>
  <c r="F33" i="1" s="1"/>
  <c r="E35"/>
  <c r="I35" s="1"/>
  <c r="I25" i="2"/>
  <c r="H35" i="1" s="1"/>
  <c r="H25" i="2"/>
  <c r="G35" i="1" s="1"/>
  <c r="G25" i="2"/>
  <c r="F35" i="1" s="1"/>
  <c r="E37"/>
  <c r="I37" s="1"/>
  <c r="I27" i="2"/>
  <c r="H37" i="1" s="1"/>
  <c r="H27" i="2"/>
  <c r="G37" i="1" s="1"/>
  <c r="G27" i="2"/>
  <c r="F37" i="1" s="1"/>
  <c r="I4" i="2"/>
  <c r="H14" i="1" s="1"/>
  <c r="H4" i="2"/>
  <c r="G14" i="1" s="1"/>
  <c r="G4" i="2"/>
  <c r="F14" i="1" s="1"/>
  <c r="E16"/>
  <c r="I16" s="1"/>
  <c r="I6" i="2"/>
  <c r="H16" i="1" s="1"/>
  <c r="H6" i="2"/>
  <c r="G16" i="1" s="1"/>
  <c r="G6" i="2"/>
  <c r="F16" i="1" s="1"/>
  <c r="E18"/>
  <c r="I18" s="1"/>
  <c r="I8" i="2"/>
  <c r="H18" i="1" s="1"/>
  <c r="H8" i="2"/>
  <c r="G18" i="1" s="1"/>
  <c r="G8" i="2"/>
  <c r="F18" i="1" s="1"/>
  <c r="E20"/>
  <c r="I20" s="1"/>
  <c r="I10" i="2"/>
  <c r="H20" i="1" s="1"/>
  <c r="H10" i="2"/>
  <c r="G20" i="1" s="1"/>
  <c r="G10" i="2"/>
  <c r="F20" i="1" s="1"/>
  <c r="E22"/>
  <c r="I22" s="1"/>
  <c r="I12" i="2"/>
  <c r="H22" i="1" s="1"/>
  <c r="H12" i="2"/>
  <c r="G22" i="1" s="1"/>
  <c r="G12" i="2"/>
  <c r="F22" i="1" s="1"/>
  <c r="E24"/>
  <c r="I24" s="1"/>
  <c r="I14" i="2"/>
  <c r="H24" i="1" s="1"/>
  <c r="H14" i="2"/>
  <c r="G24" i="1" s="1"/>
  <c r="G14" i="2"/>
  <c r="F24" i="1" s="1"/>
  <c r="E26"/>
  <c r="I26" s="1"/>
  <c r="I16" i="2"/>
  <c r="H26" i="1" s="1"/>
  <c r="H16" i="2"/>
  <c r="G26" i="1" s="1"/>
  <c r="G16" i="2"/>
  <c r="F26" i="1" s="1"/>
  <c r="E28"/>
  <c r="I28" s="1"/>
  <c r="I18" i="2"/>
  <c r="H28" i="1" s="1"/>
  <c r="H18" i="2"/>
  <c r="G28" i="1" s="1"/>
  <c r="G18" i="2"/>
  <c r="F28" i="1" s="1"/>
  <c r="E30"/>
  <c r="I30" s="1"/>
  <c r="I20" i="2"/>
  <c r="H30" i="1" s="1"/>
  <c r="H20" i="2"/>
  <c r="G30" i="1" s="1"/>
  <c r="G20" i="2"/>
  <c r="F30" i="1" s="1"/>
  <c r="E32"/>
  <c r="I32" s="1"/>
  <c r="I22" i="2"/>
  <c r="H32" i="1" s="1"/>
  <c r="H22" i="2"/>
  <c r="G32" i="1" s="1"/>
  <c r="G22" i="2"/>
  <c r="F32" i="1" s="1"/>
  <c r="E34"/>
  <c r="I34" s="1"/>
  <c r="I24" i="2"/>
  <c r="H34" i="1" s="1"/>
  <c r="H24" i="2"/>
  <c r="G34" i="1" s="1"/>
  <c r="G24" i="2"/>
  <c r="F34" i="1" s="1"/>
  <c r="E36"/>
  <c r="I36" s="1"/>
  <c r="I26" i="2"/>
  <c r="H36" i="1" s="1"/>
  <c r="H26" i="2"/>
  <c r="G36" i="1" s="1"/>
  <c r="G26" i="2"/>
  <c r="F36" i="1" s="1"/>
  <c r="E17"/>
  <c r="I17" s="1"/>
  <c r="I7" i="2"/>
  <c r="H17" i="1" s="1"/>
  <c r="H7" i="2"/>
  <c r="G17" i="1" s="1"/>
  <c r="G7" i="2"/>
  <c r="F17" i="1" s="1"/>
  <c r="E14"/>
  <c r="I14" s="1"/>
  <c r="T26" i="2" l="1"/>
  <c r="U24"/>
  <c r="U26" s="1"/>
  <c r="V26" s="1"/>
  <c r="Z12"/>
  <c r="AA12" s="1"/>
  <c r="AB12" s="1"/>
  <c r="AC12" s="1"/>
  <c r="AD12" s="1"/>
  <c r="Z20"/>
  <c r="AA20" s="1"/>
  <c r="AB20" s="1"/>
  <c r="AC20" s="1"/>
  <c r="AD20" s="1"/>
  <c r="Z8"/>
  <c r="AA8" s="1"/>
  <c r="AB8" s="1"/>
  <c r="AC8" s="1"/>
  <c r="AD8" s="1"/>
  <c r="AC7"/>
  <c r="AD7" s="1"/>
  <c r="O21" s="1"/>
  <c r="N21"/>
  <c r="M5"/>
  <c r="N5" s="1"/>
  <c r="O5" s="1"/>
  <c r="R4"/>
  <c r="AC3"/>
  <c r="AD3" s="1"/>
  <c r="O20" s="1"/>
  <c r="U15" i="1" s="1"/>
  <c r="N20" i="2"/>
  <c r="T15" i="1" s="1"/>
  <c r="AC15" i="2"/>
  <c r="AD15" s="1"/>
  <c r="O23" s="1"/>
  <c r="U18" i="1" s="1"/>
  <c r="N23" i="2"/>
  <c r="T18" i="1" s="1"/>
  <c r="AC19" i="2"/>
  <c r="AD19" s="1"/>
  <c r="O24" s="1"/>
  <c r="U19" i="1" s="1"/>
  <c r="N24" i="2"/>
  <c r="T19" i="1" s="1"/>
  <c r="U20" i="2"/>
  <c r="V20" s="1"/>
  <c r="N19"/>
  <c r="N19" i="1" s="1"/>
  <c r="T2" i="2"/>
  <c r="U6"/>
  <c r="V6" s="1"/>
  <c r="O16" s="1"/>
  <c r="O16" i="1" s="1"/>
  <c r="N16" i="2"/>
  <c r="N16" i="1" s="1"/>
  <c r="U10" i="2"/>
  <c r="V10" s="1"/>
  <c r="O17" s="1"/>
  <c r="O17" i="1" s="1"/>
  <c r="N17" i="2"/>
  <c r="N17" i="1" s="1"/>
  <c r="Z18" i="2"/>
  <c r="AA18" s="1"/>
  <c r="AB18" s="1"/>
  <c r="AC18" s="1"/>
  <c r="AD18" s="1"/>
  <c r="Z14"/>
  <c r="AA14" s="1"/>
  <c r="AB14" s="1"/>
  <c r="AC14" s="1"/>
  <c r="AD14" s="1"/>
  <c r="Z10"/>
  <c r="AA10" s="1"/>
  <c r="AB10" s="1"/>
  <c r="AC10" s="1"/>
  <c r="AD10" s="1"/>
  <c r="Z2"/>
  <c r="AA2" s="1"/>
  <c r="AB2" s="1"/>
  <c r="AC2" s="1"/>
  <c r="AD2" s="1"/>
  <c r="Z6"/>
  <c r="AA6" s="1"/>
  <c r="AB6" s="1"/>
  <c r="U14"/>
  <c r="V14" s="1"/>
  <c r="O18" s="1"/>
  <c r="O18" i="1" s="1"/>
  <c r="N18" i="2"/>
  <c r="N18" i="1" s="1"/>
  <c r="C48" i="2"/>
  <c r="D47"/>
  <c r="W26" l="1"/>
  <c r="N15"/>
  <c r="N15" i="1" s="1"/>
  <c r="T4" i="2"/>
  <c r="P5"/>
  <c r="Q5" s="1"/>
  <c r="R5" i="1" s="1"/>
  <c r="Q5"/>
  <c r="AC6" i="2"/>
  <c r="AD6" s="1"/>
  <c r="U16" i="1" s="1"/>
  <c r="T16"/>
  <c r="U2" i="2"/>
  <c r="E47"/>
  <c r="D48"/>
  <c r="Y23" l="1"/>
  <c r="Z23" s="1"/>
  <c r="Z24" s="1"/>
  <c r="AC23" s="1"/>
  <c r="AC24" s="1"/>
  <c r="P7" i="1"/>
  <c r="N28" i="2"/>
  <c r="V2"/>
  <c r="U4"/>
  <c r="F47"/>
  <c r="E48"/>
  <c r="Q8" i="1" l="1"/>
  <c r="AC25" i="2"/>
  <c r="N29" s="1"/>
  <c r="N27"/>
  <c r="O28"/>
  <c r="O15"/>
  <c r="O15" i="1" s="1"/>
  <c r="V4" i="2"/>
  <c r="F48"/>
  <c r="G47"/>
  <c r="O29" l="1"/>
  <c r="N30"/>
  <c r="O27"/>
  <c r="P28"/>
  <c r="G48"/>
  <c r="H47"/>
  <c r="P29" l="1"/>
  <c r="O30"/>
  <c r="P27"/>
  <c r="Q28"/>
  <c r="H48"/>
  <c r="I47"/>
  <c r="Q29" l="1"/>
  <c r="P30"/>
  <c r="Q27"/>
  <c r="R28"/>
  <c r="I48"/>
  <c r="J47"/>
  <c r="Q30" l="1"/>
  <c r="R29"/>
  <c r="R27"/>
  <c r="S28"/>
  <c r="J48"/>
  <c r="K47"/>
  <c r="S29" l="1"/>
  <c r="R30"/>
  <c r="S27"/>
  <c r="T28"/>
  <c r="K48"/>
  <c r="L47"/>
  <c r="S30" l="1"/>
  <c r="T29"/>
  <c r="T27"/>
  <c r="U28"/>
  <c r="L48"/>
  <c r="M47"/>
  <c r="U29" l="1"/>
  <c r="T30"/>
  <c r="U27"/>
  <c r="V28"/>
  <c r="M48"/>
  <c r="N47"/>
  <c r="V29" l="1"/>
  <c r="U30"/>
  <c r="V27"/>
  <c r="W28"/>
  <c r="N48"/>
  <c r="O47"/>
  <c r="V30" l="1"/>
  <c r="W29"/>
  <c r="W27"/>
  <c r="X28"/>
  <c r="O48"/>
  <c r="P47"/>
  <c r="W30" l="1"/>
  <c r="X29"/>
  <c r="X27"/>
  <c r="Y28"/>
  <c r="P48"/>
  <c r="Q47"/>
  <c r="Y29" l="1"/>
  <c r="X30"/>
  <c r="Y27"/>
  <c r="Z28"/>
  <c r="Q48"/>
  <c r="R47"/>
  <c r="Z29" l="1"/>
  <c r="Y30"/>
  <c r="Z27"/>
  <c r="AA28"/>
  <c r="R48"/>
  <c r="S47"/>
  <c r="AA29" l="1"/>
  <c r="Z30"/>
  <c r="AA27"/>
  <c r="AB28"/>
  <c r="S48"/>
  <c r="T47"/>
  <c r="AB29" l="1"/>
  <c r="AA30"/>
  <c r="AB27"/>
  <c r="AC28"/>
  <c r="T48"/>
  <c r="U47"/>
  <c r="AC29" l="1"/>
  <c r="AB30"/>
  <c r="AC27"/>
  <c r="AD28"/>
  <c r="V47"/>
  <c r="U48"/>
  <c r="AD29" l="1"/>
  <c r="AC30"/>
  <c r="AD27"/>
  <c r="AE28"/>
  <c r="W47"/>
  <c r="V48"/>
  <c r="AD30" l="1"/>
  <c r="AE29"/>
  <c r="AE27"/>
  <c r="AF28"/>
  <c r="W48"/>
  <c r="X47"/>
  <c r="AE30" l="1"/>
  <c r="AF29"/>
  <c r="AF27"/>
  <c r="AG28"/>
  <c r="X48"/>
  <c r="Y47"/>
  <c r="AG29" l="1"/>
  <c r="AF30"/>
  <c r="AG27"/>
  <c r="AH28"/>
  <c r="Y48"/>
  <c r="Z47"/>
  <c r="AG30" l="1"/>
  <c r="AH29"/>
  <c r="AH27"/>
  <c r="AI28"/>
  <c r="Z48"/>
  <c r="AA47"/>
  <c r="AI29" l="1"/>
  <c r="AH30"/>
  <c r="AI27"/>
  <c r="AJ28"/>
  <c r="AA48"/>
  <c r="AB47"/>
  <c r="AJ29" l="1"/>
  <c r="AI30"/>
  <c r="AJ27"/>
  <c r="AK28"/>
  <c r="AB48"/>
  <c r="AC47"/>
  <c r="AK29" l="1"/>
  <c r="AJ30"/>
  <c r="AK27"/>
  <c r="AL28"/>
  <c r="AC48"/>
  <c r="AD47"/>
  <c r="AL29" l="1"/>
  <c r="AK30"/>
  <c r="AL27"/>
  <c r="AM28"/>
  <c r="AD48"/>
  <c r="AE47"/>
  <c r="AM29" l="1"/>
  <c r="AL30"/>
  <c r="AM27"/>
  <c r="AN28"/>
  <c r="AE48"/>
  <c r="AF47"/>
  <c r="AM30" l="1"/>
  <c r="AN29"/>
  <c r="AN27"/>
  <c r="AO28"/>
  <c r="AF48"/>
  <c r="AG47"/>
  <c r="AO29" l="1"/>
  <c r="AN30"/>
  <c r="AO27"/>
  <c r="AP28"/>
  <c r="AG48"/>
  <c r="AH47"/>
  <c r="AP29" l="1"/>
  <c r="AO30"/>
  <c r="AP27"/>
  <c r="AQ28"/>
  <c r="AH48"/>
  <c r="AI47"/>
  <c r="AP30" l="1"/>
  <c r="AQ29"/>
  <c r="AQ27"/>
  <c r="AR28"/>
  <c r="AI48"/>
  <c r="AJ47"/>
  <c r="AQ30" l="1"/>
  <c r="AR29"/>
  <c r="AR27"/>
  <c r="AS28"/>
  <c r="AJ48"/>
  <c r="AK47"/>
  <c r="AR30" l="1"/>
  <c r="AS29"/>
  <c r="AS27"/>
  <c r="AT28"/>
  <c r="AK48"/>
  <c r="AL47"/>
  <c r="AS30" l="1"/>
  <c r="AT29"/>
  <c r="AT27"/>
  <c r="AU28"/>
  <c r="AL48"/>
  <c r="AM47"/>
  <c r="AT30" l="1"/>
  <c r="AU29"/>
  <c r="AU27"/>
  <c r="AV28"/>
  <c r="AM48"/>
  <c r="AN47"/>
  <c r="AU30" l="1"/>
  <c r="AV29"/>
  <c r="AV27"/>
  <c r="AW28"/>
  <c r="AN48"/>
  <c r="AO47"/>
  <c r="AV30" l="1"/>
  <c r="AW29"/>
  <c r="AW27"/>
  <c r="AX28"/>
  <c r="AO48"/>
  <c r="AP47"/>
  <c r="AW30" l="1"/>
  <c r="AX29"/>
  <c r="AX27"/>
  <c r="AY28"/>
  <c r="AP48"/>
  <c r="AQ47"/>
  <c r="AX30" l="1"/>
  <c r="AY29"/>
  <c r="AY27"/>
  <c r="AZ28"/>
  <c r="AQ48"/>
  <c r="AR47"/>
  <c r="AY30" l="1"/>
  <c r="AZ29"/>
  <c r="AZ27"/>
  <c r="BA28"/>
  <c r="AR48"/>
  <c r="AS47"/>
  <c r="AZ30" l="1"/>
  <c r="BA29"/>
  <c r="BA27"/>
  <c r="BB28"/>
  <c r="AS48"/>
  <c r="AT47"/>
  <c r="BA30" l="1"/>
  <c r="BB29"/>
  <c r="BB27"/>
  <c r="BC28"/>
  <c r="AT48"/>
  <c r="AU47"/>
  <c r="BB30" l="1"/>
  <c r="BC29"/>
  <c r="BC27"/>
  <c r="BD28"/>
  <c r="AU48"/>
  <c r="AV47"/>
  <c r="BC30" l="1"/>
  <c r="BD29"/>
  <c r="BD27"/>
  <c r="BE28"/>
  <c r="AV48"/>
  <c r="AW47"/>
  <c r="BD30" l="1"/>
  <c r="BE29"/>
  <c r="BE27"/>
  <c r="BF28"/>
  <c r="AW48"/>
  <c r="AX47"/>
  <c r="BE30" l="1"/>
  <c r="BF29"/>
  <c r="BF27"/>
  <c r="BG28"/>
  <c r="AX48"/>
  <c r="AY47"/>
  <c r="AY48" s="1"/>
  <c r="BF30" l="1"/>
  <c r="BG29"/>
  <c r="A48"/>
  <c r="J6" i="1" s="1"/>
  <c r="BG27" i="2"/>
  <c r="BH28"/>
  <c r="BG30" l="1"/>
  <c r="BH29"/>
  <c r="BH27"/>
  <c r="BI28"/>
  <c r="BH30" l="1"/>
  <c r="BI29"/>
  <c r="BI27"/>
  <c r="BJ28"/>
  <c r="BJ29" l="1"/>
  <c r="BI30"/>
  <c r="BJ27"/>
  <c r="BK28"/>
  <c r="BJ30" l="1"/>
  <c r="BK29"/>
  <c r="BK27"/>
  <c r="BL28"/>
  <c r="BK30" l="1"/>
  <c r="BL29"/>
  <c r="BL27"/>
  <c r="BM28"/>
  <c r="BL30" l="1"/>
  <c r="BM29"/>
  <c r="BM27"/>
  <c r="BN28"/>
  <c r="BM30" l="1"/>
  <c r="BN29"/>
  <c r="BN27"/>
  <c r="BO28"/>
  <c r="BN30" l="1"/>
  <c r="BO29"/>
  <c r="BO27"/>
  <c r="BP28"/>
  <c r="BO30" l="1"/>
  <c r="BP29"/>
  <c r="BP27"/>
  <c r="BQ28"/>
  <c r="BP30" l="1"/>
  <c r="BQ29"/>
  <c r="BQ27"/>
  <c r="BR28"/>
  <c r="BQ30" l="1"/>
  <c r="BR29"/>
  <c r="BR27"/>
  <c r="BS28"/>
  <c r="BR30" l="1"/>
  <c r="BS29"/>
  <c r="BS27"/>
  <c r="BT28"/>
  <c r="BS30" l="1"/>
  <c r="BT29"/>
  <c r="BT27"/>
  <c r="BU28"/>
  <c r="BT30" l="1"/>
  <c r="BU29"/>
  <c r="BU27"/>
  <c r="BV28"/>
  <c r="BU30" l="1"/>
  <c r="BV29"/>
  <c r="BV27"/>
  <c r="BW28"/>
  <c r="BV30" l="1"/>
  <c r="BW29"/>
  <c r="BW27"/>
  <c r="BX28"/>
  <c r="BW30" l="1"/>
  <c r="BX29"/>
  <c r="BX27"/>
  <c r="BY28"/>
  <c r="BX30" l="1"/>
  <c r="BY29"/>
  <c r="BY27"/>
  <c r="BZ28"/>
  <c r="BY30" l="1"/>
  <c r="BZ29"/>
  <c r="BZ27"/>
  <c r="CA28"/>
  <c r="BZ30" l="1"/>
  <c r="CA29"/>
  <c r="CA27"/>
  <c r="CB28"/>
  <c r="CA30" l="1"/>
  <c r="CB29"/>
  <c r="CB27"/>
  <c r="CC28"/>
  <c r="CB30" l="1"/>
  <c r="CC29"/>
  <c r="CC27"/>
  <c r="CD28"/>
  <c r="CC30" l="1"/>
  <c r="CD29"/>
  <c r="CD27"/>
  <c r="CE28"/>
  <c r="CE29" l="1"/>
  <c r="CD30"/>
  <c r="CE27"/>
  <c r="CF28"/>
  <c r="CE30" l="1"/>
  <c r="CF29"/>
  <c r="CF27"/>
  <c r="CG28"/>
  <c r="CF30" l="1"/>
  <c r="CG29"/>
  <c r="CG27"/>
  <c r="CH28"/>
  <c r="CG30" l="1"/>
  <c r="CH29"/>
  <c r="CH27"/>
  <c r="CI28"/>
  <c r="CH30" l="1"/>
  <c r="CI29"/>
  <c r="CI27"/>
  <c r="CJ28"/>
  <c r="CJ29" l="1"/>
  <c r="CI30"/>
  <c r="CJ27"/>
  <c r="CK28"/>
  <c r="CJ30" l="1"/>
  <c r="CK29"/>
  <c r="CK27"/>
  <c r="CL28"/>
  <c r="CK30" l="1"/>
  <c r="CL29"/>
  <c r="CL27"/>
  <c r="CM28"/>
  <c r="CL30" l="1"/>
  <c r="CM29"/>
  <c r="CM27"/>
  <c r="CN28"/>
  <c r="CM30" l="1"/>
  <c r="CN29"/>
  <c r="CN27"/>
  <c r="CO28"/>
  <c r="CN30" l="1"/>
  <c r="CO29"/>
  <c r="CO27"/>
  <c r="CP28"/>
  <c r="CO30" l="1"/>
  <c r="CP29"/>
  <c r="CQ28"/>
  <c r="CP27"/>
  <c r="CQ29" l="1"/>
  <c r="CP30"/>
  <c r="CQ27"/>
  <c r="CR28"/>
  <c r="CR29" l="1"/>
  <c r="CQ30"/>
  <c r="CR27"/>
  <c r="CS28"/>
  <c r="CS29" l="1"/>
  <c r="CR30"/>
  <c r="CS27"/>
  <c r="CT28"/>
  <c r="CT29" l="1"/>
  <c r="CS30"/>
  <c r="CT27"/>
  <c r="CU28"/>
  <c r="CU29" l="1"/>
  <c r="CT30"/>
  <c r="CU27"/>
  <c r="CV28"/>
  <c r="CV29" l="1"/>
  <c r="CU30"/>
  <c r="CV27"/>
  <c r="CW28"/>
  <c r="CW29" l="1"/>
  <c r="CV30"/>
  <c r="CW27"/>
  <c r="CX28"/>
  <c r="CX29" l="1"/>
  <c r="CW30"/>
  <c r="CX27"/>
  <c r="CY28"/>
  <c r="CY29" l="1"/>
  <c r="CX30"/>
  <c r="CY27"/>
  <c r="CZ28"/>
  <c r="CZ29" l="1"/>
  <c r="CY30"/>
  <c r="CZ27"/>
  <c r="DA28"/>
  <c r="DA29" l="1"/>
  <c r="CZ30"/>
  <c r="DA27"/>
  <c r="DB28"/>
  <c r="DA30" l="1"/>
  <c r="DB29"/>
  <c r="DB27"/>
  <c r="DC28"/>
  <c r="DB30" l="1"/>
  <c r="DC29"/>
  <c r="DC27"/>
  <c r="DD28"/>
  <c r="DC30" l="1"/>
  <c r="DD29"/>
  <c r="DD27"/>
  <c r="DE28"/>
  <c r="DE29" l="1"/>
  <c r="DD30"/>
  <c r="DE27"/>
  <c r="DF28"/>
  <c r="DF29" l="1"/>
  <c r="DE30"/>
  <c r="DF27"/>
  <c r="DG28"/>
  <c r="DF30" l="1"/>
  <c r="DG29"/>
  <c r="DG27"/>
  <c r="DH28"/>
  <c r="DG30" l="1"/>
  <c r="DH29"/>
  <c r="DH27"/>
  <c r="DI28"/>
  <c r="DH30" l="1"/>
  <c r="DI29"/>
  <c r="DI27"/>
  <c r="DJ28"/>
  <c r="DI30" l="1"/>
  <c r="DJ29"/>
  <c r="DJ27"/>
  <c r="DK28"/>
  <c r="DJ30" l="1"/>
  <c r="DK29"/>
  <c r="DK27"/>
  <c r="DL28"/>
  <c r="DK30" l="1"/>
  <c r="DL29"/>
  <c r="DL27"/>
  <c r="DM28"/>
  <c r="DL30" l="1"/>
  <c r="DM29"/>
  <c r="DM27"/>
  <c r="DN28"/>
  <c r="DM30" l="1"/>
  <c r="DN29"/>
  <c r="DN27"/>
  <c r="DO28"/>
  <c r="DN30" l="1"/>
  <c r="DO29"/>
  <c r="DO27"/>
  <c r="DP28"/>
  <c r="DP29" l="1"/>
  <c r="DO30"/>
  <c r="DP27"/>
  <c r="DQ28"/>
  <c r="DQ29" l="1"/>
  <c r="DP30"/>
  <c r="DQ27"/>
  <c r="DR28"/>
  <c r="DR29" l="1"/>
  <c r="DQ30"/>
  <c r="DR27"/>
  <c r="DS28"/>
  <c r="DS29" l="1"/>
  <c r="DR30"/>
  <c r="DS27"/>
  <c r="DT28"/>
  <c r="DT29" l="1"/>
  <c r="DS30"/>
  <c r="DT27"/>
  <c r="DU28"/>
  <c r="DU29" l="1"/>
  <c r="DT30"/>
  <c r="DU27"/>
  <c r="DV28"/>
  <c r="DV29" l="1"/>
  <c r="DU30"/>
  <c r="DV27"/>
  <c r="DW28"/>
  <c r="DW29" l="1"/>
  <c r="DV30"/>
  <c r="DW27"/>
  <c r="DX28"/>
  <c r="DX29" l="1"/>
  <c r="DW30"/>
  <c r="DX27"/>
  <c r="DY28"/>
  <c r="DY29" l="1"/>
  <c r="DX30"/>
  <c r="DY27"/>
  <c r="DZ28"/>
  <c r="DZ29" l="1"/>
  <c r="DY30"/>
  <c r="DZ27"/>
  <c r="EA28"/>
  <c r="EA29" l="1"/>
  <c r="DZ30"/>
  <c r="EA27"/>
  <c r="EB28"/>
  <c r="EB29" l="1"/>
  <c r="EA30"/>
  <c r="EB27"/>
  <c r="EC28"/>
  <c r="EC29" l="1"/>
  <c r="EB30"/>
  <c r="EC27"/>
  <c r="ED28"/>
  <c r="ED29" l="1"/>
  <c r="EC30"/>
  <c r="ED27"/>
  <c r="EE28"/>
  <c r="EE29" l="1"/>
  <c r="ED30"/>
  <c r="EE27"/>
  <c r="EF28"/>
  <c r="EF29" l="1"/>
  <c r="EE30"/>
  <c r="EF27"/>
  <c r="EG28"/>
  <c r="EG29" l="1"/>
  <c r="EF30"/>
  <c r="EG27"/>
  <c r="EH28"/>
  <c r="EG30" l="1"/>
  <c r="EH29"/>
  <c r="EH27"/>
  <c r="EI28"/>
  <c r="EH30" l="1"/>
  <c r="EI29"/>
  <c r="EI27"/>
  <c r="EJ28"/>
  <c r="EI30" l="1"/>
  <c r="EJ29"/>
  <c r="EJ27"/>
  <c r="EK28"/>
  <c r="EK29" l="1"/>
  <c r="EJ30"/>
  <c r="EK27"/>
  <c r="EL28"/>
  <c r="EK30" l="1"/>
  <c r="EL29"/>
  <c r="EL27"/>
  <c r="EM28"/>
  <c r="EL30" l="1"/>
  <c r="EM29"/>
  <c r="EM27"/>
  <c r="EN28"/>
  <c r="EM30" l="1"/>
  <c r="EN29"/>
  <c r="EN27"/>
  <c r="EO28"/>
  <c r="EO29" l="1"/>
  <c r="EN30"/>
  <c r="EO27"/>
  <c r="EP28"/>
  <c r="EP29" l="1"/>
  <c r="EO30"/>
  <c r="EP27"/>
  <c r="EQ28"/>
  <c r="EQ29" l="1"/>
  <c r="EP30"/>
  <c r="EQ27"/>
  <c r="ER28"/>
  <c r="ER29" l="1"/>
  <c r="EQ30"/>
  <c r="ER27"/>
  <c r="ES28"/>
  <c r="ES29" l="1"/>
  <c r="ER30"/>
  <c r="ES27"/>
  <c r="ET28"/>
  <c r="ET29" l="1"/>
  <c r="ES30"/>
  <c r="ET27"/>
  <c r="EU28"/>
  <c r="EU29" l="1"/>
  <c r="ET30"/>
  <c r="EU27"/>
  <c r="EV28"/>
  <c r="EV29" l="1"/>
  <c r="EU30"/>
  <c r="EV27"/>
  <c r="EW28"/>
  <c r="EW29" l="1"/>
  <c r="EV30"/>
  <c r="EW27"/>
  <c r="EX28"/>
  <c r="EX29" l="1"/>
  <c r="EW30"/>
  <c r="EX27"/>
  <c r="EY28"/>
  <c r="EY29" l="1"/>
  <c r="EX30"/>
  <c r="EY27"/>
  <c r="EZ28"/>
  <c r="EZ29" l="1"/>
  <c r="EY30"/>
  <c r="EZ27"/>
  <c r="FA28"/>
  <c r="FA29" l="1"/>
  <c r="EZ30"/>
  <c r="FA27"/>
  <c r="FB28"/>
  <c r="FB29" l="1"/>
  <c r="FA30"/>
  <c r="FB27"/>
  <c r="FC28"/>
  <c r="FC29" l="1"/>
  <c r="FB30"/>
  <c r="FC27"/>
  <c r="FD28"/>
  <c r="FD29" l="1"/>
  <c r="FC30"/>
  <c r="FD27"/>
  <c r="FE28"/>
  <c r="FE29" l="1"/>
  <c r="FD30"/>
  <c r="FE27"/>
  <c r="FF28"/>
  <c r="FF29" l="1"/>
  <c r="FE30"/>
  <c r="FF27"/>
  <c r="FG28"/>
  <c r="FG29" l="1"/>
  <c r="FF30"/>
  <c r="FG27"/>
  <c r="FH28"/>
  <c r="FH29" l="1"/>
  <c r="FG30"/>
  <c r="FH27"/>
  <c r="FI28"/>
  <c r="FH30" l="1"/>
  <c r="FI29"/>
  <c r="FI27"/>
  <c r="FJ28"/>
  <c r="FI30" l="1"/>
  <c r="FJ29"/>
  <c r="FJ27"/>
  <c r="FK28"/>
  <c r="FJ30" l="1"/>
  <c r="FK29"/>
  <c r="FK27"/>
  <c r="FL28"/>
  <c r="FK30" l="1"/>
  <c r="FL29"/>
  <c r="FL27"/>
  <c r="FM28"/>
  <c r="FM29" l="1"/>
  <c r="FL30"/>
  <c r="FM27"/>
  <c r="FN28"/>
  <c r="FN29" l="1"/>
  <c r="FM30"/>
  <c r="FN27"/>
  <c r="FO28"/>
  <c r="FO29" l="1"/>
  <c r="FN30"/>
  <c r="FO27"/>
  <c r="FP28"/>
  <c r="FP29" l="1"/>
  <c r="FO30"/>
  <c r="FP27"/>
  <c r="FQ28"/>
  <c r="FQ29" l="1"/>
  <c r="FP30"/>
  <c r="FQ27"/>
  <c r="FR28"/>
  <c r="FR29" l="1"/>
  <c r="FQ30"/>
  <c r="FR27"/>
  <c r="FS28"/>
  <c r="FS29" l="1"/>
  <c r="FR30"/>
  <c r="FS27"/>
  <c r="FT28"/>
  <c r="FT29" l="1"/>
  <c r="FS30"/>
  <c r="FT27"/>
  <c r="FU28"/>
  <c r="FU29" l="1"/>
  <c r="FT30"/>
  <c r="FU27"/>
  <c r="FV28"/>
  <c r="FV29" l="1"/>
  <c r="FU30"/>
  <c r="FV27"/>
  <c r="FW28"/>
  <c r="FW29" l="1"/>
  <c r="FV30"/>
  <c r="FW27"/>
  <c r="FX28"/>
  <c r="FX29" l="1"/>
  <c r="FW30"/>
  <c r="FX27"/>
  <c r="FY28"/>
  <c r="FY29" l="1"/>
  <c r="FX30"/>
  <c r="FY27"/>
  <c r="FZ28"/>
  <c r="FZ29" l="1"/>
  <c r="FY30"/>
  <c r="FZ27"/>
  <c r="GA28"/>
  <c r="GA29" l="1"/>
  <c r="FZ30"/>
  <c r="GA27"/>
  <c r="GB28"/>
  <c r="GB29" l="1"/>
  <c r="GA30"/>
  <c r="GB27"/>
  <c r="GC28"/>
  <c r="GC29" l="1"/>
  <c r="GB30"/>
  <c r="GC27"/>
  <c r="GD28"/>
  <c r="GD29" l="1"/>
  <c r="GC30"/>
  <c r="GD27"/>
  <c r="GE28"/>
  <c r="GE29" l="1"/>
  <c r="GD30"/>
  <c r="GE27"/>
  <c r="GF28"/>
  <c r="GF29" l="1"/>
  <c r="GE30"/>
  <c r="GF27"/>
  <c r="GG28"/>
  <c r="GG29" l="1"/>
  <c r="GF30"/>
  <c r="GG27"/>
  <c r="GH28"/>
  <c r="GH29" l="1"/>
  <c r="GG30"/>
  <c r="GH27"/>
  <c r="GI28"/>
  <c r="GI29" l="1"/>
  <c r="GH30"/>
  <c r="GI27"/>
  <c r="GJ28"/>
  <c r="GJ29" l="1"/>
  <c r="GI30"/>
  <c r="GJ27"/>
  <c r="GK28"/>
  <c r="GK29" l="1"/>
  <c r="GJ30"/>
  <c r="GK27"/>
  <c r="GL28"/>
  <c r="GK30" l="1"/>
  <c r="GL29"/>
  <c r="GL27"/>
  <c r="GM28"/>
  <c r="GL30" l="1"/>
  <c r="GM29"/>
  <c r="GM27"/>
  <c r="GN28"/>
  <c r="GM30" l="1"/>
  <c r="GN29"/>
  <c r="GN27"/>
  <c r="GO28"/>
  <c r="GN30" l="1"/>
  <c r="GO29"/>
  <c r="GO27"/>
  <c r="GP28"/>
  <c r="GP29" l="1"/>
  <c r="GO30"/>
  <c r="GP27"/>
  <c r="GQ28"/>
  <c r="GQ29" l="1"/>
  <c r="GP30"/>
  <c r="GQ27"/>
  <c r="GR28"/>
  <c r="GR29" l="1"/>
  <c r="GQ30"/>
  <c r="GR27"/>
  <c r="GS28"/>
  <c r="GS29" l="1"/>
  <c r="GR30"/>
  <c r="GS27"/>
  <c r="GT28"/>
  <c r="GT29" l="1"/>
  <c r="GS30"/>
  <c r="GT27"/>
  <c r="GU28"/>
  <c r="GU29" l="1"/>
  <c r="GT30"/>
  <c r="GU27"/>
  <c r="GV28"/>
  <c r="GV29" l="1"/>
  <c r="GU30"/>
  <c r="GV27"/>
  <c r="GW28"/>
  <c r="GW29" l="1"/>
  <c r="GV30"/>
  <c r="GW27"/>
  <c r="GX28"/>
  <c r="GX29" l="1"/>
  <c r="GW30"/>
  <c r="GX27"/>
  <c r="GY28"/>
  <c r="GX30" l="1"/>
  <c r="GY29"/>
  <c r="GY27"/>
  <c r="GZ28"/>
  <c r="GY30" l="1"/>
  <c r="GZ29"/>
  <c r="GZ27"/>
  <c r="HA28"/>
  <c r="GZ30" l="1"/>
  <c r="HA29"/>
  <c r="HA27"/>
  <c r="HB28"/>
  <c r="HB29" l="1"/>
  <c r="HA30"/>
  <c r="HB27"/>
  <c r="HC28"/>
  <c r="HB30" l="1"/>
  <c r="HC29"/>
  <c r="HC27"/>
  <c r="HD28"/>
  <c r="HC30" l="1"/>
  <c r="HD29"/>
  <c r="HD27"/>
  <c r="HE28"/>
  <c r="HD30" l="1"/>
  <c r="HE29"/>
  <c r="HE27"/>
  <c r="HF28"/>
  <c r="HF29" l="1"/>
  <c r="HE30"/>
  <c r="HF27"/>
  <c r="HG28"/>
  <c r="HG29" l="1"/>
  <c r="HF30"/>
  <c r="HG27"/>
  <c r="HH28"/>
  <c r="HH29" l="1"/>
  <c r="HG30"/>
  <c r="HH27"/>
  <c r="HI28"/>
  <c r="HI29" l="1"/>
  <c r="HH30"/>
  <c r="HI27"/>
  <c r="HJ28"/>
  <c r="HJ29" l="1"/>
  <c r="HI30"/>
  <c r="HJ27"/>
  <c r="HK28"/>
  <c r="HK29" l="1"/>
  <c r="HJ30"/>
  <c r="HK27"/>
  <c r="HL28"/>
  <c r="HL29" l="1"/>
  <c r="HK30"/>
  <c r="HL27"/>
  <c r="HM28"/>
  <c r="HM29" l="1"/>
  <c r="HL30"/>
  <c r="HM27"/>
  <c r="HN28"/>
  <c r="HN29" l="1"/>
  <c r="HM30"/>
  <c r="HN27"/>
  <c r="HO28"/>
  <c r="HO29" l="1"/>
  <c r="HN30"/>
  <c r="HO27"/>
  <c r="HP28"/>
  <c r="HP29" l="1"/>
  <c r="HO30"/>
  <c r="HP27"/>
  <c r="HQ28"/>
  <c r="HQ29" l="1"/>
  <c r="HP30"/>
  <c r="HQ27"/>
  <c r="HR28"/>
  <c r="HR29" l="1"/>
  <c r="HQ30"/>
  <c r="HR27"/>
  <c r="HS28"/>
  <c r="HS29" l="1"/>
  <c r="HR30"/>
  <c r="HS27"/>
  <c r="HT28"/>
  <c r="HT29" l="1"/>
  <c r="HS30"/>
  <c r="HT27"/>
  <c r="HU28"/>
  <c r="HU29" l="1"/>
  <c r="HT30"/>
  <c r="HU27"/>
  <c r="HV28"/>
  <c r="HV29" l="1"/>
  <c r="HU30"/>
  <c r="HV27"/>
  <c r="HW28"/>
  <c r="HW29" l="1"/>
  <c r="HV30"/>
  <c r="HW27"/>
  <c r="HX28"/>
  <c r="HX29" l="1"/>
  <c r="HW30"/>
  <c r="HX27"/>
  <c r="HY28"/>
  <c r="HY29" l="1"/>
  <c r="HX30"/>
  <c r="HY27"/>
  <c r="HZ28"/>
  <c r="HZ29" l="1"/>
  <c r="HY30"/>
  <c r="HZ27"/>
  <c r="IA28"/>
  <c r="IA29" l="1"/>
  <c r="HZ30"/>
  <c r="IA27"/>
  <c r="IB28"/>
  <c r="IB29" l="1"/>
  <c r="IA30"/>
  <c r="IB27"/>
  <c r="IC28"/>
  <c r="IC29" l="1"/>
  <c r="IB30"/>
  <c r="IC27"/>
  <c r="ID28"/>
  <c r="ID29" l="1"/>
  <c r="IC30"/>
  <c r="ID27"/>
  <c r="IE28"/>
  <c r="IE29" l="1"/>
  <c r="ID30"/>
  <c r="IE27"/>
  <c r="IF28"/>
  <c r="IF29" l="1"/>
  <c r="IE30"/>
  <c r="IF27"/>
  <c r="IG28"/>
  <c r="IG29" l="1"/>
  <c r="IF30"/>
  <c r="IG27"/>
  <c r="IH28"/>
  <c r="IH29" l="1"/>
  <c r="IG30"/>
  <c r="IH27"/>
  <c r="II28"/>
  <c r="II29" l="1"/>
  <c r="IH30"/>
  <c r="II27"/>
  <c r="IJ28"/>
  <c r="IJ29" l="1"/>
  <c r="II30"/>
  <c r="IJ27"/>
  <c r="IK28"/>
  <c r="IK29" l="1"/>
  <c r="IJ30"/>
  <c r="IK27"/>
  <c r="IL28"/>
  <c r="IL29" l="1"/>
  <c r="IK30"/>
  <c r="IL27"/>
  <c r="IM28"/>
  <c r="IM29" l="1"/>
  <c r="IL30"/>
  <c r="IM27"/>
  <c r="IN28"/>
  <c r="IN29" l="1"/>
  <c r="IM30"/>
  <c r="IN27"/>
  <c r="IO28"/>
  <c r="IO29" l="1"/>
  <c r="IN30"/>
  <c r="IO27"/>
  <c r="IP28"/>
  <c r="IP29" l="1"/>
  <c r="IO30"/>
  <c r="IP27"/>
  <c r="IQ28"/>
  <c r="IQ29" l="1"/>
  <c r="IP30"/>
  <c r="IQ27"/>
  <c r="IR28"/>
  <c r="IR29" l="1"/>
  <c r="IQ30"/>
  <c r="IR27"/>
  <c r="IS28"/>
  <c r="IS29" l="1"/>
  <c r="IR30"/>
  <c r="IS27"/>
  <c r="IT28"/>
  <c r="IS30" l="1"/>
  <c r="IT29"/>
  <c r="IT27"/>
  <c r="IU28"/>
  <c r="IT30" l="1"/>
  <c r="IU29"/>
  <c r="IU27"/>
  <c r="IV28"/>
  <c r="IU30" l="1"/>
  <c r="IV29"/>
  <c r="IV27"/>
  <c r="IW28"/>
  <c r="IW29" l="1"/>
  <c r="IV30"/>
  <c r="IW27"/>
  <c r="IX28"/>
  <c r="IX29" l="1"/>
  <c r="IW30"/>
  <c r="IX27"/>
  <c r="IY28"/>
  <c r="IY29" l="1"/>
  <c r="IX30"/>
  <c r="IY27"/>
  <c r="IZ28"/>
  <c r="IZ29" l="1"/>
  <c r="IY30"/>
  <c r="IZ27"/>
  <c r="JA28"/>
  <c r="JA29" l="1"/>
  <c r="IZ30"/>
  <c r="JA27"/>
  <c r="JB28"/>
  <c r="JB29" l="1"/>
  <c r="JA30"/>
  <c r="JB27"/>
  <c r="JC28"/>
  <c r="JC29" l="1"/>
  <c r="JB30"/>
  <c r="JC27"/>
  <c r="JD28"/>
  <c r="JD29" l="1"/>
  <c r="JC30"/>
  <c r="JD27"/>
  <c r="JE28"/>
  <c r="JE29" l="1"/>
  <c r="JD30"/>
  <c r="JE27"/>
  <c r="JF28"/>
  <c r="JF29" l="1"/>
  <c r="JE30"/>
  <c r="JF27"/>
  <c r="JG28"/>
  <c r="JG29" l="1"/>
  <c r="JF30"/>
  <c r="JG27"/>
  <c r="JH28"/>
  <c r="JH29" l="1"/>
  <c r="JG30"/>
  <c r="JH27"/>
  <c r="JI28"/>
  <c r="JI29" l="1"/>
  <c r="JH30"/>
  <c r="JI27"/>
  <c r="JJ28"/>
  <c r="JJ29" l="1"/>
  <c r="JI30"/>
  <c r="JJ27"/>
  <c r="JK28"/>
  <c r="JK29" l="1"/>
  <c r="JJ30"/>
  <c r="JK27"/>
  <c r="JL28"/>
  <c r="JL29" l="1"/>
  <c r="JK30"/>
  <c r="JL27"/>
  <c r="JM28"/>
  <c r="JM29" l="1"/>
  <c r="JL30"/>
  <c r="JM27"/>
  <c r="JN28"/>
  <c r="JN29" l="1"/>
  <c r="JM30"/>
  <c r="JN27"/>
  <c r="JO28"/>
  <c r="JO29" l="1"/>
  <c r="JN30"/>
  <c r="JO27"/>
  <c r="JP28"/>
  <c r="JP29" l="1"/>
  <c r="JO30"/>
  <c r="JP27"/>
  <c r="JQ28"/>
  <c r="JQ29" l="1"/>
  <c r="JP30"/>
  <c r="JQ27"/>
  <c r="JR28"/>
  <c r="JR29" l="1"/>
  <c r="JQ30"/>
  <c r="JR27"/>
  <c r="JS28"/>
  <c r="JS29" l="1"/>
  <c r="JR30"/>
  <c r="JS27"/>
  <c r="JT28"/>
  <c r="JT29" l="1"/>
  <c r="JS30"/>
  <c r="JT27"/>
  <c r="JU28"/>
  <c r="JU29" l="1"/>
  <c r="JT30"/>
  <c r="JU27"/>
  <c r="JV28"/>
  <c r="JV29" l="1"/>
  <c r="JU30"/>
  <c r="JV27"/>
  <c r="JW28"/>
  <c r="JW29" l="1"/>
  <c r="JV30"/>
  <c r="JW27"/>
  <c r="JX28"/>
  <c r="JX29" l="1"/>
  <c r="JW30"/>
  <c r="JX27"/>
  <c r="JY28"/>
  <c r="JY29" l="1"/>
  <c r="JX30"/>
  <c r="JY27"/>
  <c r="JZ28"/>
  <c r="JZ29" l="1"/>
  <c r="JY30"/>
  <c r="JZ27"/>
  <c r="KA28"/>
  <c r="KA29" l="1"/>
  <c r="JZ30"/>
  <c r="KA27"/>
  <c r="KB28"/>
  <c r="KB29" l="1"/>
  <c r="KA30"/>
  <c r="KB27"/>
  <c r="KC28"/>
  <c r="KC29" l="1"/>
  <c r="KB30"/>
  <c r="KC27"/>
  <c r="KD28"/>
  <c r="KD29" l="1"/>
  <c r="KC30"/>
  <c r="KD27"/>
  <c r="KE28"/>
  <c r="KE29" l="1"/>
  <c r="KD30"/>
  <c r="KE27"/>
  <c r="KF28"/>
  <c r="KF29" l="1"/>
  <c r="KE30"/>
  <c r="KF27"/>
  <c r="KG28"/>
  <c r="KG29" l="1"/>
  <c r="KF30"/>
  <c r="KG27"/>
  <c r="KH28"/>
  <c r="KH29" l="1"/>
  <c r="KG30"/>
  <c r="KH27"/>
  <c r="KI28"/>
  <c r="KI29" l="1"/>
  <c r="KH30"/>
  <c r="KI27"/>
  <c r="KJ28"/>
  <c r="KJ29" l="1"/>
  <c r="KI30"/>
  <c r="KJ27"/>
  <c r="KK28"/>
  <c r="KK29" l="1"/>
  <c r="KJ30"/>
  <c r="KK27"/>
  <c r="KL28"/>
  <c r="KL29" l="1"/>
  <c r="KK30"/>
  <c r="KL27"/>
  <c r="KM28"/>
  <c r="KM29" l="1"/>
  <c r="KL30"/>
  <c r="KM27"/>
  <c r="KN28"/>
  <c r="KN29" l="1"/>
  <c r="KM30"/>
  <c r="KN27"/>
  <c r="KO28"/>
  <c r="KO29" l="1"/>
  <c r="KN30"/>
  <c r="KO27"/>
  <c r="KP28"/>
  <c r="KP29" l="1"/>
  <c r="KO30"/>
  <c r="KP27"/>
  <c r="KQ28"/>
  <c r="KQ29" l="1"/>
  <c r="KP30"/>
  <c r="KQ27"/>
  <c r="KR28"/>
  <c r="KR29" l="1"/>
  <c r="KQ30"/>
  <c r="KR27"/>
  <c r="KS28"/>
  <c r="KS29" l="1"/>
  <c r="KR30"/>
  <c r="KS27"/>
  <c r="KT28"/>
  <c r="KT29" l="1"/>
  <c r="KS30"/>
  <c r="KT27"/>
  <c r="KU28"/>
  <c r="KU29" l="1"/>
  <c r="KT30"/>
  <c r="KU27"/>
  <c r="KV28"/>
  <c r="KV29" l="1"/>
  <c r="KU30"/>
  <c r="KV27"/>
  <c r="KW28"/>
  <c r="KW29" l="1"/>
  <c r="KV30"/>
  <c r="KW27"/>
  <c r="KX28"/>
  <c r="KX29" l="1"/>
  <c r="KW30"/>
  <c r="KX27"/>
  <c r="KY28"/>
  <c r="KY29" l="1"/>
  <c r="KX30"/>
  <c r="KY27"/>
  <c r="KZ28"/>
  <c r="KZ29" l="1"/>
  <c r="KY30"/>
  <c r="KZ27"/>
  <c r="LA28"/>
  <c r="LA29" l="1"/>
  <c r="KZ30"/>
  <c r="LA27"/>
  <c r="LB28"/>
  <c r="LB29" l="1"/>
  <c r="LA30"/>
  <c r="LB27"/>
  <c r="LC28"/>
  <c r="LC29" l="1"/>
  <c r="LB30"/>
  <c r="LC27"/>
  <c r="LD28"/>
  <c r="LD29" l="1"/>
  <c r="LC30"/>
  <c r="LD27"/>
  <c r="LE28"/>
  <c r="LE29" l="1"/>
  <c r="LD30"/>
  <c r="LE27"/>
  <c r="LF28"/>
  <c r="LF29" l="1"/>
  <c r="LE30"/>
  <c r="LF27"/>
  <c r="LG28"/>
  <c r="LG29" l="1"/>
  <c r="LF30"/>
  <c r="LG27"/>
  <c r="LH28"/>
  <c r="LH29" l="1"/>
  <c r="LG30"/>
  <c r="LH27"/>
  <c r="LI28"/>
  <c r="LI29" l="1"/>
  <c r="LH30"/>
  <c r="LI27"/>
  <c r="LJ28"/>
  <c r="LJ29" l="1"/>
  <c r="LI30"/>
  <c r="LJ27"/>
  <c r="LK28"/>
  <c r="LK29" l="1"/>
  <c r="LJ30"/>
  <c r="LK27"/>
  <c r="LL28"/>
  <c r="LK30" l="1"/>
  <c r="LL29"/>
  <c r="LL27"/>
  <c r="LM28"/>
  <c r="LL30" l="1"/>
  <c r="LM29"/>
  <c r="LM27"/>
  <c r="LN28"/>
  <c r="LM30" l="1"/>
  <c r="LN29"/>
  <c r="LN27"/>
  <c r="LO28"/>
  <c r="LN30" l="1"/>
  <c r="LO29"/>
  <c r="LO27"/>
  <c r="LP28"/>
  <c r="LP29" l="1"/>
  <c r="LO30"/>
  <c r="LP27"/>
  <c r="LQ28"/>
  <c r="LP30" l="1"/>
  <c r="LQ29"/>
  <c r="LQ27"/>
  <c r="LR28"/>
  <c r="LQ30" l="1"/>
  <c r="LR29"/>
  <c r="LR27"/>
  <c r="LS28"/>
  <c r="LR30" l="1"/>
  <c r="LS29"/>
  <c r="LS27"/>
  <c r="LT28"/>
  <c r="LS30" l="1"/>
  <c r="LT29"/>
  <c r="LT27"/>
  <c r="LU28"/>
  <c r="LT30" l="1"/>
  <c r="LU29"/>
  <c r="LU27"/>
  <c r="LV28"/>
  <c r="LU30" l="1"/>
  <c r="LV29"/>
  <c r="LV27"/>
  <c r="LW28"/>
  <c r="LV30" l="1"/>
  <c r="LW29"/>
  <c r="LW27"/>
  <c r="LX28"/>
  <c r="LW30" l="1"/>
  <c r="LX29"/>
  <c r="LX27"/>
  <c r="LY28"/>
  <c r="LX30" l="1"/>
  <c r="LY29"/>
  <c r="LY27"/>
  <c r="LZ28"/>
  <c r="LY30" l="1"/>
  <c r="LZ29"/>
  <c r="LZ27"/>
  <c r="MA28"/>
  <c r="LZ30" l="1"/>
  <c r="MA29"/>
  <c r="MA27"/>
  <c r="MB28"/>
  <c r="MA30" l="1"/>
  <c r="MB29"/>
  <c r="MB27"/>
  <c r="MC28"/>
  <c r="MB30" l="1"/>
  <c r="MC29"/>
  <c r="MC27"/>
  <c r="MD28"/>
  <c r="MD29" l="1"/>
  <c r="MC30"/>
  <c r="MD27"/>
  <c r="ME28"/>
  <c r="ME29" l="1"/>
  <c r="MD30"/>
  <c r="ME27"/>
  <c r="MF28"/>
  <c r="MF29" l="1"/>
  <c r="ME30"/>
  <c r="MF27"/>
  <c r="MG28"/>
  <c r="MG29" l="1"/>
  <c r="MF30"/>
  <c r="MG27"/>
  <c r="MH28"/>
  <c r="MH29" l="1"/>
  <c r="MG30"/>
  <c r="MH27"/>
  <c r="MI28"/>
  <c r="MI29" l="1"/>
  <c r="MH30"/>
  <c r="MI27"/>
  <c r="MJ28"/>
  <c r="MJ29" l="1"/>
  <c r="MI30"/>
  <c r="MJ27"/>
  <c r="MK28"/>
  <c r="MK29" l="1"/>
  <c r="MJ30"/>
  <c r="MK27"/>
  <c r="ML28"/>
  <c r="ML29" l="1"/>
  <c r="MK30"/>
  <c r="ML27"/>
  <c r="MM28"/>
  <c r="MM29" l="1"/>
  <c r="ML30"/>
  <c r="MM27"/>
  <c r="MN28"/>
  <c r="MN29" l="1"/>
  <c r="MM30"/>
  <c r="MN27"/>
  <c r="MO28"/>
  <c r="MO29" l="1"/>
  <c r="MN30"/>
  <c r="MO27"/>
  <c r="MP28"/>
  <c r="MP29" l="1"/>
  <c r="MO30"/>
  <c r="MP27"/>
  <c r="MQ28"/>
  <c r="MQ29" l="1"/>
  <c r="MP30"/>
  <c r="MQ27"/>
  <c r="MR28"/>
  <c r="MR29" l="1"/>
  <c r="MQ30"/>
  <c r="MR27"/>
  <c r="MS28"/>
  <c r="MS29" l="1"/>
  <c r="MR30"/>
  <c r="MS27"/>
  <c r="MT28"/>
  <c r="MT29" l="1"/>
  <c r="MS30"/>
  <c r="MT27"/>
  <c r="MU28"/>
  <c r="MU29" l="1"/>
  <c r="MT30"/>
  <c r="MU27"/>
  <c r="MV28"/>
  <c r="MV29" l="1"/>
  <c r="MU30"/>
  <c r="MV27"/>
  <c r="MW28"/>
  <c r="MW29" l="1"/>
  <c r="MV30"/>
  <c r="MW27"/>
  <c r="MX28"/>
  <c r="MX29" l="1"/>
  <c r="MW30"/>
  <c r="MX27"/>
  <c r="MY28"/>
  <c r="MY29" l="1"/>
  <c r="MX30"/>
  <c r="MY27"/>
  <c r="MZ28"/>
  <c r="MZ29" l="1"/>
  <c r="MY30"/>
  <c r="MZ27"/>
  <c r="NA28"/>
  <c r="NA29" l="1"/>
  <c r="MZ30"/>
  <c r="NA27"/>
  <c r="NB28"/>
  <c r="NB29" l="1"/>
  <c r="NA30"/>
  <c r="NB27"/>
  <c r="NC28"/>
  <c r="NC29" l="1"/>
  <c r="NB30"/>
  <c r="NC27"/>
  <c r="ND28"/>
  <c r="ND29" l="1"/>
  <c r="NC30"/>
  <c r="ND27"/>
  <c r="NE28"/>
  <c r="NE29" l="1"/>
  <c r="ND30"/>
  <c r="NE27"/>
  <c r="NF28"/>
  <c r="NF29" l="1"/>
  <c r="NE30"/>
  <c r="NF27"/>
  <c r="NG28"/>
  <c r="NG29" l="1"/>
  <c r="NF30"/>
  <c r="NG27"/>
  <c r="NH28"/>
  <c r="NH29" l="1"/>
  <c r="NG30"/>
  <c r="NH27"/>
  <c r="NI28"/>
  <c r="NI29" l="1"/>
  <c r="NH30"/>
  <c r="NI27"/>
  <c r="NJ28"/>
  <c r="NJ29" l="1"/>
  <c r="NI30"/>
  <c r="NJ27"/>
  <c r="NK28"/>
  <c r="NK29" l="1"/>
  <c r="NJ30"/>
  <c r="NK27"/>
  <c r="NL28"/>
  <c r="NL29" l="1"/>
  <c r="NK30"/>
  <c r="NL27"/>
  <c r="NM28"/>
  <c r="NM29" l="1"/>
  <c r="NL30"/>
  <c r="NM27"/>
  <c r="NN28"/>
  <c r="NN29" l="1"/>
  <c r="NM30"/>
  <c r="NN27"/>
  <c r="NO28"/>
  <c r="NO29" l="1"/>
  <c r="NN30"/>
  <c r="NO27"/>
  <c r="NP28"/>
  <c r="NP29" l="1"/>
  <c r="NO30"/>
  <c r="NP27"/>
  <c r="NQ28"/>
  <c r="NQ29" l="1"/>
  <c r="NP30"/>
  <c r="NQ27"/>
  <c r="NR28"/>
  <c r="NR29" l="1"/>
  <c r="NQ30"/>
  <c r="NR27"/>
  <c r="NS28"/>
  <c r="NS29" l="1"/>
  <c r="NR30"/>
  <c r="NS27"/>
  <c r="NT28"/>
  <c r="NT29" l="1"/>
  <c r="NS30"/>
  <c r="NT27"/>
  <c r="NU28"/>
  <c r="NU29" l="1"/>
  <c r="NT30"/>
  <c r="NU27"/>
  <c r="NV28"/>
  <c r="NV29" l="1"/>
  <c r="NU30"/>
  <c r="NV27"/>
  <c r="NW28"/>
  <c r="NW29" l="1"/>
  <c r="NV30"/>
  <c r="NW27"/>
  <c r="NX28"/>
  <c r="NX29" l="1"/>
  <c r="NW30"/>
  <c r="NX27"/>
  <c r="NY28"/>
  <c r="NY29" l="1"/>
  <c r="NX30"/>
  <c r="NY27"/>
  <c r="NZ28"/>
  <c r="NZ29" l="1"/>
  <c r="NY30"/>
  <c r="NZ27"/>
  <c r="OA28"/>
  <c r="OA29" l="1"/>
  <c r="NZ30"/>
  <c r="OA27"/>
  <c r="OB28"/>
  <c r="OB29" l="1"/>
  <c r="OA30"/>
  <c r="OB27"/>
  <c r="OC28"/>
  <c r="OC29" l="1"/>
  <c r="OB30"/>
  <c r="OC27"/>
  <c r="OD28"/>
  <c r="OC30" l="1"/>
  <c r="OD29"/>
  <c r="OD27"/>
  <c r="OE28"/>
  <c r="OD30" l="1"/>
  <c r="OE29"/>
  <c r="OE27"/>
  <c r="OF28"/>
  <c r="OE30" l="1"/>
  <c r="OF29"/>
  <c r="OF27"/>
  <c r="OG28"/>
  <c r="OG29" l="1"/>
  <c r="OF30"/>
  <c r="OG27"/>
  <c r="OH28"/>
  <c r="OH29" l="1"/>
  <c r="OG30"/>
  <c r="OH27"/>
  <c r="OI28"/>
  <c r="OI29" l="1"/>
  <c r="OH30"/>
  <c r="OI27"/>
  <c r="OJ28"/>
  <c r="OJ29" l="1"/>
  <c r="OI30"/>
  <c r="OJ27"/>
  <c r="OK28"/>
  <c r="OK29" l="1"/>
  <c r="OJ30"/>
  <c r="OK27"/>
  <c r="OL28"/>
  <c r="OL29" l="1"/>
  <c r="OK30"/>
  <c r="OL27"/>
  <c r="OM28"/>
  <c r="OM29" l="1"/>
  <c r="OL30"/>
  <c r="OM27"/>
  <c r="ON28"/>
  <c r="ON29" l="1"/>
  <c r="OM30"/>
  <c r="ON27"/>
  <c r="OO28"/>
  <c r="OO29" l="1"/>
  <c r="ON30"/>
  <c r="OO27"/>
  <c r="OP28"/>
  <c r="OP29" l="1"/>
  <c r="OO30"/>
  <c r="OP27"/>
  <c r="OQ28"/>
  <c r="OQ29" l="1"/>
  <c r="OP30"/>
  <c r="OQ27"/>
  <c r="OR28"/>
  <c r="OR29" l="1"/>
  <c r="OQ30"/>
  <c r="OR27"/>
  <c r="OS28"/>
  <c r="OS29" l="1"/>
  <c r="OR30"/>
  <c r="OS27"/>
  <c r="OT28"/>
  <c r="OT29" l="1"/>
  <c r="OS30"/>
  <c r="OT27"/>
  <c r="OU28"/>
  <c r="OU29" l="1"/>
  <c r="OT30"/>
  <c r="OU27"/>
  <c r="OV28"/>
  <c r="OV29" l="1"/>
  <c r="OU30"/>
  <c r="OV27"/>
  <c r="OW28"/>
  <c r="OW29" l="1"/>
  <c r="OV30"/>
  <c r="OW27"/>
  <c r="OX28"/>
  <c r="OX29" l="1"/>
  <c r="OW30"/>
  <c r="OX27"/>
  <c r="OY28"/>
  <c r="OY29" l="1"/>
  <c r="OX30"/>
  <c r="OY27"/>
  <c r="OZ28"/>
  <c r="OZ29" l="1"/>
  <c r="OY30"/>
  <c r="OZ27"/>
  <c r="PA28"/>
  <c r="PA29" l="1"/>
  <c r="OZ30"/>
  <c r="PA27"/>
  <c r="PB28"/>
  <c r="PB29" l="1"/>
  <c r="PA30"/>
  <c r="PB27"/>
  <c r="PC28"/>
  <c r="PC29" l="1"/>
  <c r="PB30"/>
  <c r="PC27"/>
  <c r="PD28"/>
  <c r="PD29" l="1"/>
  <c r="PC30"/>
  <c r="PD27"/>
  <c r="PE28"/>
  <c r="PE29" l="1"/>
  <c r="PD30"/>
  <c r="PE27"/>
  <c r="PF28"/>
  <c r="PF29" l="1"/>
  <c r="PE30"/>
  <c r="PF27"/>
  <c r="PG28"/>
  <c r="PG29" l="1"/>
  <c r="PF30"/>
  <c r="PG27"/>
  <c r="PH28"/>
  <c r="PH29" l="1"/>
  <c r="PG30"/>
  <c r="PH27"/>
  <c r="PI28"/>
  <c r="PI29" l="1"/>
  <c r="PH30"/>
  <c r="PI27"/>
  <c r="PJ28"/>
  <c r="PJ29" l="1"/>
  <c r="PI30"/>
  <c r="PJ27"/>
  <c r="PK28"/>
  <c r="PK29" l="1"/>
  <c r="PJ30"/>
  <c r="PK27"/>
  <c r="PL28"/>
  <c r="PL29" l="1"/>
  <c r="PK30"/>
  <c r="PL27"/>
  <c r="PM28"/>
  <c r="PM29" l="1"/>
  <c r="PL30"/>
  <c r="PM27"/>
  <c r="PN28"/>
  <c r="PN29" l="1"/>
  <c r="PM30"/>
  <c r="PN27"/>
  <c r="PO28"/>
  <c r="PO29" l="1"/>
  <c r="PN30"/>
  <c r="PO27"/>
  <c r="PP28"/>
  <c r="PP29" l="1"/>
  <c r="PO30"/>
  <c r="PP27"/>
  <c r="PQ28"/>
  <c r="PQ29" l="1"/>
  <c r="PP30"/>
  <c r="PQ27"/>
  <c r="PR28"/>
  <c r="PR29" l="1"/>
  <c r="PQ30"/>
  <c r="PR27"/>
  <c r="PS28"/>
  <c r="PR30" l="1"/>
  <c r="PS29"/>
  <c r="PS27"/>
  <c r="PT28"/>
  <c r="PS30" l="1"/>
  <c r="PT29"/>
  <c r="PT27"/>
  <c r="PU28"/>
  <c r="PU29" l="1"/>
  <c r="PT30"/>
  <c r="PU27"/>
  <c r="PV28"/>
  <c r="PV29" l="1"/>
  <c r="PU30"/>
  <c r="PV27"/>
  <c r="PW28"/>
  <c r="PW29" l="1"/>
  <c r="PV30"/>
  <c r="PW27"/>
  <c r="PX28"/>
  <c r="PX29" l="1"/>
  <c r="PW30"/>
  <c r="PX27"/>
  <c r="PY28"/>
  <c r="PY29" l="1"/>
  <c r="PX30"/>
  <c r="PY27"/>
  <c r="PZ28"/>
  <c r="PZ29" l="1"/>
  <c r="PY30"/>
  <c r="PZ27"/>
  <c r="QA28"/>
  <c r="QA29" l="1"/>
  <c r="PZ30"/>
  <c r="QA27"/>
  <c r="QB28"/>
  <c r="QB29" l="1"/>
  <c r="QA30"/>
  <c r="QB27"/>
  <c r="QC28"/>
  <c r="QC29" l="1"/>
  <c r="QB30"/>
  <c r="QC27"/>
  <c r="QD28"/>
  <c r="QC30" l="1"/>
  <c r="QD29"/>
  <c r="QD27"/>
  <c r="QE28"/>
  <c r="QD30" l="1"/>
  <c r="QE29"/>
  <c r="QE27"/>
  <c r="QF28"/>
  <c r="QF29" l="1"/>
  <c r="QE30"/>
  <c r="QF27"/>
  <c r="QG28"/>
  <c r="QG29" l="1"/>
  <c r="QF30"/>
  <c r="QG27"/>
  <c r="QH28"/>
  <c r="QH29" l="1"/>
  <c r="QG30"/>
  <c r="QH27"/>
  <c r="QI28"/>
  <c r="QI29" l="1"/>
  <c r="QH30"/>
  <c r="QI27"/>
  <c r="QJ28"/>
  <c r="QJ29" l="1"/>
  <c r="QI30"/>
  <c r="QJ27"/>
  <c r="QK28"/>
  <c r="QK29" l="1"/>
  <c r="QJ30"/>
  <c r="QK27"/>
  <c r="QL28"/>
  <c r="QL29" l="1"/>
  <c r="QK30"/>
  <c r="QL27"/>
  <c r="QM28"/>
  <c r="QM29" l="1"/>
  <c r="QL30"/>
  <c r="QM27"/>
  <c r="QN28"/>
  <c r="QN29" l="1"/>
  <c r="QM30"/>
  <c r="QN27"/>
  <c r="QO28"/>
  <c r="QO29" l="1"/>
  <c r="QN30"/>
  <c r="QO27"/>
  <c r="QP28"/>
  <c r="QP29" l="1"/>
  <c r="QO30"/>
  <c r="QP27"/>
  <c r="QQ28"/>
  <c r="QQ29" l="1"/>
  <c r="QP30"/>
  <c r="QQ27"/>
  <c r="QR28"/>
  <c r="QQ30" l="1"/>
  <c r="QR29"/>
  <c r="QR27"/>
  <c r="QS28"/>
  <c r="QR30" l="1"/>
  <c r="QS29"/>
  <c r="QS27"/>
  <c r="QT28"/>
  <c r="QS30" l="1"/>
  <c r="QT29"/>
  <c r="QT27"/>
  <c r="QU28"/>
  <c r="QT30" l="1"/>
  <c r="QU29"/>
  <c r="QU27"/>
  <c r="QV28"/>
  <c r="QU30" l="1"/>
  <c r="QV29"/>
  <c r="QV27"/>
  <c r="QW28"/>
  <c r="QW29" l="1"/>
  <c r="QV30"/>
  <c r="QW27"/>
  <c r="QX28"/>
  <c r="QW30" l="1"/>
  <c r="QX29"/>
  <c r="QX27"/>
  <c r="QY28"/>
  <c r="QX30" l="1"/>
  <c r="QY29"/>
  <c r="QY27"/>
  <c r="QZ28"/>
  <c r="QZ29" l="1"/>
  <c r="QY30"/>
  <c r="QZ27"/>
  <c r="RA28"/>
  <c r="RA29" l="1"/>
  <c r="QZ30"/>
  <c r="RA27"/>
  <c r="RB28"/>
  <c r="RB29" l="1"/>
  <c r="RA30"/>
  <c r="RB27"/>
  <c r="RC28"/>
  <c r="RC29" l="1"/>
  <c r="RB30"/>
  <c r="RC27"/>
  <c r="RD28"/>
  <c r="RD29" l="1"/>
  <c r="RC30"/>
  <c r="RD27"/>
  <c r="RE28"/>
  <c r="RE29" l="1"/>
  <c r="RD30"/>
  <c r="RE27"/>
  <c r="RF28"/>
  <c r="RF29" l="1"/>
  <c r="RE30"/>
  <c r="RF27"/>
  <c r="RG28"/>
  <c r="RG29" l="1"/>
  <c r="RF30"/>
  <c r="RG27"/>
  <c r="RH28"/>
  <c r="RH29" l="1"/>
  <c r="RG30"/>
  <c r="RH27"/>
  <c r="RI28"/>
  <c r="RI29" l="1"/>
  <c r="RH30"/>
  <c r="RI27"/>
  <c r="RJ28"/>
  <c r="RJ29" l="1"/>
  <c r="RI30"/>
  <c r="RJ27"/>
  <c r="RK28"/>
  <c r="RK29" l="1"/>
  <c r="RJ30"/>
  <c r="RK27"/>
  <c r="RL28"/>
  <c r="RL29" l="1"/>
  <c r="RK30"/>
  <c r="RL27"/>
  <c r="RM28"/>
  <c r="RM29" l="1"/>
  <c r="RL30"/>
  <c r="RM27"/>
  <c r="RN28"/>
  <c r="RN29" l="1"/>
  <c r="RM30"/>
  <c r="RN27"/>
  <c r="RO28"/>
  <c r="RO29" l="1"/>
  <c r="RN30"/>
  <c r="RO27"/>
  <c r="RP28"/>
  <c r="RP29" l="1"/>
  <c r="RO30"/>
  <c r="RP27"/>
  <c r="RQ28"/>
  <c r="RQ29" l="1"/>
  <c r="RP30"/>
  <c r="RQ27"/>
  <c r="RR28"/>
  <c r="RR29" l="1"/>
  <c r="RQ30"/>
  <c r="RR27"/>
  <c r="RS28"/>
  <c r="RR30" l="1"/>
  <c r="RS29"/>
  <c r="RS27"/>
  <c r="RT28"/>
  <c r="RT29" l="1"/>
  <c r="RS30"/>
  <c r="RT27"/>
  <c r="RU28"/>
  <c r="RU29" l="1"/>
  <c r="RT30"/>
  <c r="RU27"/>
  <c r="RV28"/>
  <c r="RV29" l="1"/>
  <c r="RU30"/>
  <c r="RV27"/>
  <c r="RW28"/>
  <c r="RW29" l="1"/>
  <c r="RV30"/>
  <c r="RW27"/>
  <c r="RX28"/>
  <c r="RX29" l="1"/>
  <c r="RW30"/>
  <c r="RX27"/>
  <c r="RY28"/>
  <c r="RY29" l="1"/>
  <c r="RX30"/>
  <c r="RY27"/>
  <c r="RZ28"/>
  <c r="RZ29" l="1"/>
  <c r="RY30"/>
  <c r="RZ27"/>
  <c r="SA28"/>
  <c r="SA29" l="1"/>
  <c r="RZ30"/>
  <c r="SA27"/>
  <c r="SB28"/>
  <c r="SB29" l="1"/>
  <c r="SA30"/>
  <c r="SB27"/>
  <c r="SC28"/>
  <c r="SC29" l="1"/>
  <c r="SB30"/>
  <c r="SC27"/>
  <c r="SD28"/>
  <c r="SC30" l="1"/>
  <c r="SD29"/>
  <c r="SD27"/>
  <c r="SE28"/>
  <c r="SD30" l="1"/>
  <c r="SE29"/>
  <c r="SE27"/>
  <c r="SF28"/>
  <c r="SE30" l="1"/>
  <c r="SF29"/>
  <c r="SF27"/>
  <c r="SG28"/>
  <c r="SF30" l="1"/>
  <c r="SG29"/>
  <c r="SG27"/>
  <c r="SH28"/>
  <c r="SG30" l="1"/>
  <c r="SH29"/>
  <c r="SH27"/>
  <c r="SI28"/>
  <c r="SH30" l="1"/>
  <c r="SI29"/>
  <c r="SI27"/>
  <c r="SJ28"/>
  <c r="SI30" l="1"/>
  <c r="SJ29"/>
  <c r="SJ27"/>
  <c r="SK28"/>
  <c r="SK29" l="1"/>
  <c r="SJ30"/>
  <c r="SK27"/>
  <c r="SL28"/>
  <c r="SK30" l="1"/>
  <c r="SL29"/>
  <c r="SL27"/>
  <c r="SM28"/>
  <c r="SL30" l="1"/>
  <c r="SM29"/>
  <c r="SM27"/>
  <c r="SN28"/>
  <c r="SM30" l="1"/>
  <c r="SN29"/>
  <c r="SN27"/>
  <c r="SO28"/>
  <c r="SN30" l="1"/>
  <c r="SO29"/>
  <c r="SO27"/>
  <c r="SP28"/>
  <c r="SO30" l="1"/>
  <c r="SP29"/>
  <c r="SP27"/>
  <c r="SQ28"/>
  <c r="SP30" l="1"/>
  <c r="SQ29"/>
  <c r="SQ27"/>
  <c r="SR28"/>
  <c r="SQ30" l="1"/>
  <c r="SR29"/>
  <c r="SR27"/>
  <c r="SS28"/>
  <c r="SR30" l="1"/>
  <c r="SS29"/>
  <c r="SS27"/>
  <c r="ST28"/>
  <c r="SS30" l="1"/>
  <c r="ST29"/>
  <c r="ST27"/>
  <c r="SU28"/>
  <c r="ST30" l="1"/>
  <c r="SU29"/>
  <c r="SU27"/>
  <c r="SV28"/>
  <c r="SU30" l="1"/>
  <c r="SV29"/>
  <c r="SV27"/>
  <c r="SW28"/>
  <c r="SV30" l="1"/>
  <c r="SW29"/>
  <c r="SW27"/>
  <c r="SX28"/>
  <c r="SX29" l="1"/>
  <c r="SW30"/>
  <c r="SX27"/>
  <c r="SY28"/>
  <c r="SY29" l="1"/>
  <c r="SX30"/>
  <c r="SY27"/>
  <c r="SZ28"/>
  <c r="SZ29" l="1"/>
  <c r="SY30"/>
  <c r="SZ27"/>
  <c r="TA28"/>
  <c r="TA29" l="1"/>
  <c r="SZ30"/>
  <c r="TA27"/>
  <c r="TB28"/>
  <c r="TB29" l="1"/>
  <c r="TA30"/>
  <c r="TB27"/>
  <c r="TC28"/>
  <c r="TC29" l="1"/>
  <c r="TB30"/>
  <c r="TC27"/>
  <c r="TD28"/>
  <c r="TD29" l="1"/>
  <c r="TC30"/>
  <c r="TD27"/>
  <c r="TE28"/>
  <c r="TE29" l="1"/>
  <c r="TD30"/>
  <c r="TE27"/>
  <c r="TF28"/>
  <c r="TF29" l="1"/>
  <c r="TE30"/>
  <c r="TF27"/>
  <c r="TG28"/>
  <c r="TG29" l="1"/>
  <c r="TF30"/>
  <c r="TG27"/>
  <c r="TH28"/>
  <c r="TH29" l="1"/>
  <c r="TG30"/>
  <c r="TH27"/>
  <c r="TI28"/>
  <c r="TI29" l="1"/>
  <c r="TH30"/>
  <c r="TI27"/>
  <c r="TJ28"/>
  <c r="TJ29" l="1"/>
  <c r="TI30"/>
  <c r="TJ27"/>
  <c r="TK28"/>
  <c r="TK29" l="1"/>
  <c r="TJ30"/>
  <c r="TK27"/>
  <c r="TL28"/>
  <c r="TL29" l="1"/>
  <c r="TK30"/>
  <c r="TL27"/>
  <c r="TM28"/>
  <c r="TM29" l="1"/>
  <c r="TL30"/>
  <c r="TM27"/>
  <c r="TN28"/>
  <c r="TN29" l="1"/>
  <c r="TM30"/>
  <c r="TN27"/>
  <c r="TO28"/>
  <c r="TO29" l="1"/>
  <c r="TN30"/>
  <c r="TO27"/>
  <c r="TP28"/>
  <c r="TP29" l="1"/>
  <c r="TO30"/>
  <c r="TP27"/>
  <c r="TQ28"/>
  <c r="TQ29" l="1"/>
  <c r="TP30"/>
  <c r="TQ27"/>
  <c r="TR28"/>
  <c r="TR29" l="1"/>
  <c r="TQ30"/>
  <c r="TR27"/>
  <c r="TS28"/>
  <c r="TS29" l="1"/>
  <c r="TR30"/>
  <c r="TS27"/>
  <c r="TT28"/>
  <c r="TT29" l="1"/>
  <c r="TS30"/>
  <c r="TT27"/>
  <c r="TU28"/>
  <c r="TU29" l="1"/>
  <c r="TT30"/>
  <c r="TU27"/>
  <c r="TV28"/>
  <c r="TV29" l="1"/>
  <c r="TU30"/>
  <c r="TV27"/>
  <c r="TW28"/>
  <c r="TW29" l="1"/>
  <c r="TV30"/>
  <c r="TW27"/>
  <c r="TX28"/>
  <c r="TX29" l="1"/>
  <c r="TW30"/>
  <c r="TX27"/>
  <c r="TY28"/>
  <c r="TY29" l="1"/>
  <c r="TX30"/>
  <c r="TY27"/>
  <c r="TZ28"/>
  <c r="TZ29" l="1"/>
  <c r="TY30"/>
  <c r="TZ27"/>
  <c r="UA28"/>
  <c r="UA29" l="1"/>
  <c r="TZ30"/>
  <c r="UA27"/>
  <c r="UB28"/>
  <c r="UB29" l="1"/>
  <c r="UA30"/>
  <c r="UB27"/>
  <c r="UC28"/>
  <c r="UC29" l="1"/>
  <c r="UB30"/>
  <c r="UC27"/>
  <c r="UD28"/>
  <c r="UD29" l="1"/>
  <c r="UC30"/>
  <c r="UD27"/>
  <c r="UE28"/>
  <c r="UE29" l="1"/>
  <c r="UD30"/>
  <c r="UE27"/>
  <c r="UF28"/>
  <c r="UF29" l="1"/>
  <c r="UE30"/>
  <c r="UF27"/>
  <c r="UG28"/>
  <c r="UG29" l="1"/>
  <c r="UF30"/>
  <c r="UG27"/>
  <c r="UH28"/>
  <c r="UH29" l="1"/>
  <c r="UG30"/>
  <c r="UH27"/>
  <c r="UI28"/>
  <c r="UI29" l="1"/>
  <c r="UH30"/>
  <c r="UI27"/>
  <c r="UJ28"/>
  <c r="UJ29" l="1"/>
  <c r="UI30"/>
  <c r="UJ27"/>
  <c r="UK28"/>
  <c r="UK29" l="1"/>
  <c r="UJ30"/>
  <c r="UK27"/>
  <c r="UL28"/>
  <c r="UL29" l="1"/>
  <c r="UK30"/>
  <c r="UL27"/>
  <c r="UM28"/>
  <c r="UM29" l="1"/>
  <c r="UL30"/>
  <c r="UM27"/>
  <c r="UN28"/>
  <c r="UN29" l="1"/>
  <c r="UM30"/>
  <c r="UN27"/>
  <c r="UO28"/>
  <c r="UO29" l="1"/>
  <c r="UN30"/>
  <c r="UO27"/>
  <c r="UP28"/>
  <c r="UP29" l="1"/>
  <c r="UO30"/>
  <c r="UP27"/>
  <c r="UQ28"/>
  <c r="UQ29" l="1"/>
  <c r="UP30"/>
  <c r="UQ27"/>
  <c r="UR28"/>
  <c r="UR29" l="1"/>
  <c r="UQ30"/>
  <c r="UR27"/>
  <c r="US28"/>
  <c r="US29" l="1"/>
  <c r="UR30"/>
  <c r="US27"/>
  <c r="UT28"/>
  <c r="UT29" l="1"/>
  <c r="US30"/>
  <c r="UT27"/>
  <c r="UU28"/>
  <c r="UU29" l="1"/>
  <c r="UT30"/>
  <c r="UU27"/>
  <c r="UV28"/>
  <c r="UV29" l="1"/>
  <c r="UU30"/>
  <c r="UV27"/>
  <c r="UW28"/>
  <c r="UW29" l="1"/>
  <c r="UV30"/>
  <c r="UW27"/>
  <c r="UX28"/>
  <c r="UX29" l="1"/>
  <c r="UW30"/>
  <c r="UX27"/>
  <c r="UY28"/>
  <c r="UY29" l="1"/>
  <c r="UX30"/>
  <c r="UY27"/>
  <c r="UZ28"/>
  <c r="UZ29" l="1"/>
  <c r="UY30"/>
  <c r="UZ27"/>
  <c r="VA28"/>
  <c r="VA29" l="1"/>
  <c r="UZ30"/>
  <c r="VA27"/>
  <c r="VB28"/>
  <c r="VB29" l="1"/>
  <c r="VA30"/>
  <c r="VB27"/>
  <c r="VC28"/>
  <c r="VC29" l="1"/>
  <c r="VB30"/>
  <c r="VC27"/>
  <c r="VD28"/>
  <c r="VD29" l="1"/>
  <c r="VC30"/>
  <c r="VD27"/>
  <c r="VE28"/>
  <c r="VE29" l="1"/>
  <c r="VD30"/>
  <c r="VE27"/>
  <c r="VF28"/>
  <c r="VF29" l="1"/>
  <c r="VE30"/>
  <c r="VF27"/>
  <c r="VG28"/>
  <c r="VG29" l="1"/>
  <c r="VF30"/>
  <c r="VG27"/>
  <c r="VH28"/>
  <c r="VH29" l="1"/>
  <c r="VG30"/>
  <c r="VH27"/>
  <c r="VI28"/>
  <c r="VI29" l="1"/>
  <c r="VH30"/>
  <c r="VI27"/>
  <c r="VJ28"/>
  <c r="VJ29" l="1"/>
  <c r="VI30"/>
  <c r="VJ27"/>
  <c r="VK28"/>
  <c r="VK29" l="1"/>
  <c r="VJ30"/>
  <c r="VK27"/>
  <c r="VL28"/>
  <c r="VL29" l="1"/>
  <c r="VK30"/>
  <c r="VL27"/>
  <c r="VM28"/>
  <c r="VM29" l="1"/>
  <c r="VL30"/>
  <c r="VM27"/>
  <c r="VN28"/>
  <c r="VN29" l="1"/>
  <c r="VM30"/>
  <c r="VN27"/>
  <c r="VO28"/>
  <c r="VO29" l="1"/>
  <c r="VN30"/>
  <c r="VO27"/>
  <c r="VP28"/>
  <c r="VP29" l="1"/>
  <c r="VO30"/>
  <c r="VP27"/>
  <c r="VQ28"/>
  <c r="VQ29" l="1"/>
  <c r="VP30"/>
  <c r="VQ27"/>
  <c r="VR28"/>
  <c r="VR29" l="1"/>
  <c r="VQ30"/>
  <c r="VR27"/>
  <c r="VS28"/>
  <c r="VS29" l="1"/>
  <c r="VR30"/>
  <c r="VS27"/>
  <c r="VT28"/>
  <c r="VT29" l="1"/>
  <c r="VS30"/>
  <c r="VT27"/>
  <c r="VU28"/>
  <c r="VU29" l="1"/>
  <c r="VT30"/>
  <c r="VU27"/>
  <c r="VV28"/>
  <c r="VV29" l="1"/>
  <c r="VU30"/>
  <c r="VV27"/>
  <c r="VW28"/>
  <c r="VW29" l="1"/>
  <c r="VV30"/>
  <c r="VW27"/>
  <c r="VX28"/>
  <c r="VX29" l="1"/>
  <c r="VW30"/>
  <c r="VX27"/>
  <c r="VY28"/>
  <c r="VY29" l="1"/>
  <c r="VX30"/>
  <c r="VY27"/>
  <c r="VZ28"/>
  <c r="VZ29" l="1"/>
  <c r="VY30"/>
  <c r="VZ27"/>
  <c r="WA28"/>
  <c r="WA29" l="1"/>
  <c r="VZ30"/>
  <c r="WA27"/>
  <c r="WB28"/>
  <c r="WB29" l="1"/>
  <c r="WA30"/>
  <c r="WB27"/>
  <c r="WC28"/>
  <c r="WC29" l="1"/>
  <c r="WB30"/>
  <c r="WC27"/>
  <c r="WD28"/>
  <c r="WD29" l="1"/>
  <c r="WC30"/>
  <c r="WD27"/>
  <c r="WE28"/>
  <c r="WE29" l="1"/>
  <c r="WD30"/>
  <c r="WE27"/>
  <c r="WF28"/>
  <c r="WF29" l="1"/>
  <c r="WE30"/>
  <c r="WF27"/>
  <c r="WG28"/>
  <c r="WG29" l="1"/>
  <c r="WF30"/>
  <c r="WG27"/>
  <c r="WH28"/>
  <c r="WH29" l="1"/>
  <c r="WG30"/>
  <c r="WH27"/>
  <c r="WI28"/>
  <c r="WI29" l="1"/>
  <c r="WH30"/>
  <c r="WI27"/>
  <c r="WJ28"/>
  <c r="WJ29" l="1"/>
  <c r="WI30"/>
  <c r="WJ27"/>
  <c r="WK28"/>
  <c r="WK29" l="1"/>
  <c r="WJ30"/>
  <c r="WK27"/>
  <c r="WL28"/>
  <c r="WL29" l="1"/>
  <c r="WK30"/>
  <c r="WL27"/>
  <c r="WM28"/>
  <c r="WM29" l="1"/>
  <c r="WL30"/>
  <c r="WM27"/>
  <c r="WN28"/>
  <c r="WN29" l="1"/>
  <c r="WM30"/>
  <c r="WN27"/>
  <c r="WO28"/>
  <c r="WO29" l="1"/>
  <c r="WN30"/>
  <c r="WO27"/>
  <c r="WP28"/>
  <c r="WP29" l="1"/>
  <c r="WO30"/>
  <c r="WP27"/>
  <c r="WQ28"/>
  <c r="WQ29" l="1"/>
  <c r="WP30"/>
  <c r="WQ27"/>
  <c r="WR28"/>
  <c r="WR29" l="1"/>
  <c r="WQ30"/>
  <c r="WR27"/>
  <c r="WS28"/>
  <c r="WS29" l="1"/>
  <c r="WR30"/>
  <c r="WS27"/>
  <c r="WT28"/>
  <c r="WT29" l="1"/>
  <c r="WS30"/>
  <c r="WT27"/>
  <c r="WU28"/>
  <c r="WU29" l="1"/>
  <c r="WT30"/>
  <c r="WU27"/>
  <c r="WV28"/>
  <c r="WV29" l="1"/>
  <c r="WU30"/>
  <c r="WV27"/>
  <c r="WW28"/>
  <c r="WW29" l="1"/>
  <c r="WV30"/>
  <c r="WW27"/>
  <c r="WX28"/>
  <c r="WX29" l="1"/>
  <c r="WW30"/>
  <c r="WX27"/>
  <c r="WY28"/>
  <c r="WY29" l="1"/>
  <c r="WX30"/>
  <c r="WY27"/>
  <c r="WZ28"/>
  <c r="WZ29" l="1"/>
  <c r="WY30"/>
  <c r="WZ27"/>
  <c r="XA28"/>
  <c r="XA29" l="1"/>
  <c r="WZ30"/>
  <c r="XA27"/>
  <c r="XB28"/>
  <c r="XB29" l="1"/>
  <c r="XA30"/>
  <c r="XB27"/>
  <c r="XC28"/>
  <c r="XC29" l="1"/>
  <c r="XB30"/>
  <c r="XC27"/>
  <c r="XD28"/>
  <c r="XD29" l="1"/>
  <c r="XC30"/>
  <c r="XD27"/>
  <c r="XE28"/>
  <c r="XE29" l="1"/>
  <c r="XD30"/>
  <c r="XE27"/>
  <c r="XF28"/>
  <c r="XF29" l="1"/>
  <c r="XE30"/>
  <c r="XF27"/>
  <c r="XG28"/>
  <c r="XG29" l="1"/>
  <c r="XF30"/>
  <c r="XG27"/>
  <c r="XH28"/>
  <c r="XH29" l="1"/>
  <c r="XG30"/>
  <c r="XH27"/>
  <c r="XI28"/>
  <c r="XI29" l="1"/>
  <c r="XH30"/>
  <c r="XI27"/>
  <c r="XJ28"/>
  <c r="XI30" l="1"/>
  <c r="XJ29"/>
  <c r="XJ27"/>
  <c r="XK28"/>
  <c r="XK29" l="1"/>
  <c r="XJ30"/>
  <c r="XK27"/>
  <c r="XL28"/>
  <c r="XL29" l="1"/>
  <c r="XK30"/>
  <c r="XL27"/>
  <c r="XM28"/>
  <c r="XM29" l="1"/>
  <c r="XL30"/>
  <c r="XM27"/>
  <c r="XN28"/>
  <c r="XN29" l="1"/>
  <c r="XM30"/>
  <c r="XN27"/>
  <c r="XO28"/>
  <c r="XO29" l="1"/>
  <c r="XN30"/>
  <c r="XO27"/>
  <c r="XP28"/>
  <c r="XP29" l="1"/>
  <c r="XO30"/>
  <c r="XP27"/>
  <c r="XQ28"/>
  <c r="XQ29" l="1"/>
  <c r="XP30"/>
  <c r="XQ27"/>
  <c r="XR28"/>
  <c r="XR29" l="1"/>
  <c r="XQ30"/>
  <c r="XR27"/>
  <c r="XS28"/>
  <c r="XS29" l="1"/>
  <c r="XR30"/>
  <c r="XS27"/>
  <c r="XT28"/>
  <c r="XT29" l="1"/>
  <c r="XS30"/>
  <c r="XT27"/>
  <c r="XU28"/>
  <c r="XU29" l="1"/>
  <c r="XT30"/>
  <c r="XU27"/>
  <c r="XV28"/>
  <c r="XV29" l="1"/>
  <c r="XU30"/>
  <c r="XV27"/>
  <c r="XW28"/>
  <c r="XW29" l="1"/>
  <c r="XV30"/>
  <c r="XW27"/>
  <c r="XX28"/>
  <c r="XX29" l="1"/>
  <c r="XW30"/>
  <c r="XX27"/>
  <c r="XY28"/>
  <c r="XY29" l="1"/>
  <c r="XX30"/>
  <c r="XY27"/>
  <c r="XZ28"/>
  <c r="XZ29" l="1"/>
  <c r="XY30"/>
  <c r="XZ27"/>
  <c r="YA28"/>
  <c r="YA29" l="1"/>
  <c r="XZ30"/>
  <c r="YA27"/>
  <c r="YB28"/>
  <c r="YB29" l="1"/>
  <c r="YA30"/>
  <c r="YB27"/>
  <c r="YC28"/>
  <c r="YC29" l="1"/>
  <c r="YB30"/>
  <c r="YC27"/>
  <c r="YD28"/>
  <c r="YD29" l="1"/>
  <c r="YC30"/>
  <c r="YD27"/>
  <c r="YE28"/>
  <c r="YE29" l="1"/>
  <c r="YD30"/>
  <c r="YE27"/>
  <c r="YF28"/>
  <c r="YF29" l="1"/>
  <c r="YE30"/>
  <c r="YF27"/>
  <c r="YG28"/>
  <c r="YG29" l="1"/>
  <c r="YF30"/>
  <c r="YG27"/>
  <c r="YH28"/>
  <c r="YH29" l="1"/>
  <c r="YG30"/>
  <c r="YH27"/>
  <c r="YI28"/>
  <c r="YI29" l="1"/>
  <c r="YH30"/>
  <c r="YI27"/>
  <c r="YJ28"/>
  <c r="YJ29" l="1"/>
  <c r="YI30"/>
  <c r="YJ27"/>
  <c r="YK28"/>
  <c r="YK29" l="1"/>
  <c r="YJ30"/>
  <c r="YK27"/>
  <c r="YL28"/>
  <c r="YL29" l="1"/>
  <c r="YK30"/>
  <c r="YL27"/>
  <c r="YM28"/>
  <c r="YM29" l="1"/>
  <c r="YL30"/>
  <c r="YM27"/>
  <c r="YN28"/>
  <c r="YN29" l="1"/>
  <c r="YM30"/>
  <c r="YN27"/>
  <c r="YO28"/>
  <c r="YO29" l="1"/>
  <c r="YN30"/>
  <c r="YO27"/>
  <c r="YP28"/>
  <c r="YP29" l="1"/>
  <c r="YO30"/>
  <c r="YP27"/>
  <c r="YQ28"/>
  <c r="YQ29" l="1"/>
  <c r="YP30"/>
  <c r="YQ27"/>
  <c r="YR28"/>
  <c r="YR29" l="1"/>
  <c r="YQ30"/>
  <c r="YR27"/>
  <c r="YS28"/>
  <c r="YS29" l="1"/>
  <c r="YR30"/>
  <c r="YS27"/>
  <c r="YT28"/>
  <c r="YT29" l="1"/>
  <c r="YS30"/>
  <c r="YT27"/>
  <c r="YU28"/>
  <c r="YU29" l="1"/>
  <c r="YT30"/>
  <c r="YU27"/>
  <c r="YV28"/>
  <c r="YV29" l="1"/>
  <c r="YU30"/>
  <c r="YV27"/>
  <c r="YW28"/>
  <c r="YW29" l="1"/>
  <c r="YV30"/>
  <c r="YW27"/>
  <c r="YX28"/>
  <c r="YX29" l="1"/>
  <c r="YW30"/>
  <c r="YX27"/>
  <c r="YY28"/>
  <c r="YX30" l="1"/>
  <c r="YY29"/>
  <c r="YY27"/>
  <c r="YZ28"/>
  <c r="YY30" l="1"/>
  <c r="YZ29"/>
  <c r="YZ27"/>
  <c r="ZA28"/>
  <c r="YZ30" l="1"/>
  <c r="ZA29"/>
  <c r="ZA27"/>
  <c r="ZB28"/>
  <c r="ZB29" l="1"/>
  <c r="ZA30"/>
  <c r="ZB27"/>
  <c r="ZC28"/>
  <c r="ZC29" l="1"/>
  <c r="ZB30"/>
  <c r="ZC27"/>
  <c r="ZD28"/>
  <c r="ZD29" l="1"/>
  <c r="ZC30"/>
  <c r="ZD27"/>
  <c r="ZE28"/>
  <c r="ZE29" l="1"/>
  <c r="ZD30"/>
  <c r="ZE27"/>
  <c r="ZF28"/>
  <c r="ZF29" l="1"/>
  <c r="ZE30"/>
  <c r="ZF27"/>
  <c r="ZG28"/>
  <c r="ZG29" l="1"/>
  <c r="ZF30"/>
  <c r="ZG27"/>
  <c r="ZH28"/>
  <c r="ZG30" l="1"/>
  <c r="ZH29"/>
  <c r="ZH27"/>
  <c r="ZI28"/>
  <c r="ZI29" l="1"/>
  <c r="ZH30"/>
  <c r="ZI27"/>
  <c r="ZJ28"/>
  <c r="ZJ29" l="1"/>
  <c r="ZI30"/>
  <c r="ZJ27"/>
  <c r="ZK28"/>
  <c r="ZK29" l="1"/>
  <c r="ZJ30"/>
  <c r="ZK27"/>
  <c r="ZL28"/>
  <c r="ZL29" l="1"/>
  <c r="ZK30"/>
  <c r="ZL27"/>
  <c r="ZM28"/>
  <c r="ZM29" l="1"/>
  <c r="ZL30"/>
  <c r="ZM27"/>
  <c r="ZN28"/>
  <c r="ZN29" l="1"/>
  <c r="ZM30"/>
  <c r="ZN27"/>
  <c r="ZO28"/>
  <c r="ZO29" l="1"/>
  <c r="ZN30"/>
  <c r="ZO27"/>
  <c r="ZP28"/>
  <c r="ZP29" l="1"/>
  <c r="ZO30"/>
  <c r="ZP27"/>
  <c r="ZQ28"/>
  <c r="ZQ29" l="1"/>
  <c r="ZP30"/>
  <c r="ZQ27"/>
  <c r="ZR28"/>
  <c r="ZR29" l="1"/>
  <c r="ZQ30"/>
  <c r="ZR27"/>
  <c r="ZS28"/>
  <c r="ZS29" l="1"/>
  <c r="ZR30"/>
  <c r="ZS27"/>
  <c r="ZT28"/>
  <c r="ZT29" l="1"/>
  <c r="ZS30"/>
  <c r="ZT27"/>
  <c r="ZU28"/>
  <c r="ZU29" l="1"/>
  <c r="ZT30"/>
  <c r="ZU27"/>
  <c r="ZV28"/>
  <c r="ZV29" l="1"/>
  <c r="ZU30"/>
  <c r="ZV27"/>
  <c r="ZW28"/>
  <c r="ZW29" l="1"/>
  <c r="ZV30"/>
  <c r="ZW27"/>
  <c r="ZX28"/>
  <c r="ZX29" l="1"/>
  <c r="ZW30"/>
  <c r="ZX27"/>
  <c r="ZY28"/>
  <c r="ZY29" l="1"/>
  <c r="ZX30"/>
  <c r="ZY27"/>
  <c r="ZZ28"/>
  <c r="ZZ29" l="1"/>
  <c r="ZY30"/>
  <c r="ZZ27"/>
  <c r="AAA28"/>
  <c r="AAA29" l="1"/>
  <c r="ZZ30"/>
  <c r="AAA27"/>
  <c r="AAB28"/>
  <c r="AAB29" l="1"/>
  <c r="AAA30"/>
  <c r="AAB27"/>
  <c r="AAC28"/>
  <c r="AAC29" l="1"/>
  <c r="AAB30"/>
  <c r="AAC27"/>
  <c r="AAD28"/>
  <c r="AAD29" l="1"/>
  <c r="AAC30"/>
  <c r="AAD27"/>
  <c r="AAE28"/>
  <c r="AAE29" l="1"/>
  <c r="AAD30"/>
  <c r="AAE27"/>
  <c r="AAF28"/>
  <c r="AAF29" l="1"/>
  <c r="AAE30"/>
  <c r="AAF27"/>
  <c r="AAG28"/>
  <c r="AAG29" l="1"/>
  <c r="AAF30"/>
  <c r="AAG27"/>
  <c r="AAH28"/>
  <c r="AAH29" l="1"/>
  <c r="AAG30"/>
  <c r="AAH27"/>
  <c r="AAI28"/>
  <c r="AAI29" l="1"/>
  <c r="AAH30"/>
  <c r="AAI27"/>
  <c r="AAJ28"/>
  <c r="AAJ29" l="1"/>
  <c r="AAI30"/>
  <c r="AAJ27"/>
  <c r="AAK28"/>
  <c r="AAK29" l="1"/>
  <c r="AAJ30"/>
  <c r="AAK27"/>
  <c r="AAL28"/>
  <c r="AAL29" l="1"/>
  <c r="AAK30"/>
  <c r="AAL27"/>
  <c r="AAM28"/>
  <c r="AAM29" l="1"/>
  <c r="AAL30"/>
  <c r="AAM27"/>
  <c r="AAN28"/>
  <c r="AAN29" l="1"/>
  <c r="AAM30"/>
  <c r="AAN27"/>
  <c r="AAO28"/>
  <c r="AAO29" l="1"/>
  <c r="AAN30"/>
  <c r="AAO27"/>
  <c r="AAP28"/>
  <c r="AAP29" l="1"/>
  <c r="AAO30"/>
  <c r="AAP27"/>
  <c r="AAQ28"/>
  <c r="AAQ29" l="1"/>
  <c r="AAP30"/>
  <c r="AAQ27"/>
  <c r="AAR28"/>
  <c r="AAR29" l="1"/>
  <c r="AAQ30"/>
  <c r="AAR27"/>
  <c r="AAS28"/>
  <c r="AAS29" l="1"/>
  <c r="AAR30"/>
  <c r="AAS27"/>
  <c r="AAT28"/>
  <c r="AAT29" l="1"/>
  <c r="AAS30"/>
  <c r="AAT27"/>
  <c r="AAU28"/>
  <c r="AAU29" l="1"/>
  <c r="AAT30"/>
  <c r="AAU27"/>
  <c r="AAV28"/>
  <c r="AAV29" l="1"/>
  <c r="AAU30"/>
  <c r="AAV27"/>
  <c r="AAW28"/>
  <c r="AAW29" l="1"/>
  <c r="AAV30"/>
  <c r="AAW27"/>
  <c r="AAX28"/>
  <c r="AAX29" l="1"/>
  <c r="AAW30"/>
  <c r="AAX27"/>
  <c r="AAY28"/>
  <c r="AAY29" l="1"/>
  <c r="AAX30"/>
  <c r="AAY27"/>
  <c r="AAZ28"/>
  <c r="AAZ29" l="1"/>
  <c r="AAY30"/>
  <c r="AAZ27"/>
  <c r="ABA28"/>
  <c r="ABA29" l="1"/>
  <c r="AAZ30"/>
  <c r="ABA27"/>
  <c r="ABB28"/>
  <c r="ABB29" l="1"/>
  <c r="ABA30"/>
  <c r="ABB27"/>
  <c r="ABC28"/>
  <c r="ABC29" l="1"/>
  <c r="ABB30"/>
  <c r="ABC27"/>
  <c r="ABD28"/>
  <c r="ABD29" l="1"/>
  <c r="ABC30"/>
  <c r="ABD27"/>
  <c r="ABE28"/>
  <c r="ABE29" l="1"/>
  <c r="ABD30"/>
  <c r="ABE27"/>
  <c r="ABF28"/>
  <c r="ABF29" l="1"/>
  <c r="ABE30"/>
  <c r="ABF27"/>
  <c r="ABG28"/>
  <c r="ABG29" l="1"/>
  <c r="ABF30"/>
  <c r="ABG27"/>
  <c r="ABH28"/>
  <c r="ABH29" l="1"/>
  <c r="ABG30"/>
  <c r="ABH27"/>
  <c r="ABI28"/>
  <c r="ABI29" l="1"/>
  <c r="ABH30"/>
  <c r="ABI27"/>
  <c r="ABJ28"/>
  <c r="ABJ29" l="1"/>
  <c r="ABI30"/>
  <c r="ABJ27"/>
  <c r="ABK28"/>
  <c r="ABK29" l="1"/>
  <c r="ABJ30"/>
  <c r="ABK27"/>
  <c r="ABL28"/>
  <c r="ABL29" l="1"/>
  <c r="ABK30"/>
  <c r="ABL27"/>
  <c r="ABM28"/>
  <c r="ABM29" l="1"/>
  <c r="ABL30"/>
  <c r="ABM27"/>
  <c r="ABN28"/>
  <c r="ABN29" l="1"/>
  <c r="ABM30"/>
  <c r="ABN27"/>
  <c r="ABO28"/>
  <c r="ABO29" l="1"/>
  <c r="ABN30"/>
  <c r="ABO27"/>
  <c r="ABP28"/>
  <c r="ABP29" l="1"/>
  <c r="ABO30"/>
  <c r="ABP27"/>
  <c r="ABQ28"/>
  <c r="ABQ29" l="1"/>
  <c r="ABP30"/>
  <c r="ABQ27"/>
  <c r="ABR28"/>
  <c r="ABR29" l="1"/>
  <c r="ABQ30"/>
  <c r="ABR27"/>
  <c r="ABS28"/>
  <c r="ABS29" l="1"/>
  <c r="ABR30"/>
  <c r="ABS27"/>
  <c r="ABT28"/>
  <c r="ABT29" l="1"/>
  <c r="ABS30"/>
  <c r="ABT27"/>
  <c r="ABU28"/>
  <c r="ABU29" l="1"/>
  <c r="ABT30"/>
  <c r="ABU27"/>
  <c r="ABV28"/>
  <c r="ABV29" l="1"/>
  <c r="ABU30"/>
  <c r="ABV27"/>
  <c r="ABW28"/>
  <c r="ABW29" l="1"/>
  <c r="ABV30"/>
  <c r="ABW27"/>
  <c r="ABX28"/>
  <c r="ABX29" l="1"/>
  <c r="ABW30"/>
  <c r="ABX27"/>
  <c r="ABY28"/>
  <c r="ABY29" l="1"/>
  <c r="ABX30"/>
  <c r="ABY27"/>
  <c r="ABZ28"/>
  <c r="ABZ29" l="1"/>
  <c r="ABY30"/>
  <c r="ABZ27"/>
  <c r="ACA28"/>
  <c r="ACA29" l="1"/>
  <c r="ABZ30"/>
  <c r="ACA27"/>
  <c r="ACB28"/>
  <c r="ACB29" l="1"/>
  <c r="ACA30"/>
  <c r="ACB27"/>
  <c r="ACC28"/>
  <c r="ACC29" l="1"/>
  <c r="ACB30"/>
  <c r="ACC27"/>
  <c r="ACD28"/>
  <c r="ACD29" l="1"/>
  <c r="ACC30"/>
  <c r="ACD27"/>
  <c r="ACE28"/>
  <c r="ACE29" l="1"/>
  <c r="ACD30"/>
  <c r="ACE27"/>
  <c r="ACF28"/>
  <c r="ACF29" l="1"/>
  <c r="ACE30"/>
  <c r="ACF27"/>
  <c r="ACG28"/>
  <c r="ACG29" l="1"/>
  <c r="ACF30"/>
  <c r="ACG27"/>
  <c r="ACH28"/>
  <c r="ACH29" l="1"/>
  <c r="ACG30"/>
  <c r="ACH27"/>
  <c r="ACI28"/>
  <c r="ACI29" l="1"/>
  <c r="ACH30"/>
  <c r="ACI27"/>
  <c r="ACJ28"/>
  <c r="ACJ29" l="1"/>
  <c r="ACI30"/>
  <c r="ACJ27"/>
  <c r="ACK28"/>
  <c r="ACK29" l="1"/>
  <c r="ACJ30"/>
  <c r="ACK27"/>
  <c r="ACL28"/>
  <c r="ACL29" l="1"/>
  <c r="ACK30"/>
  <c r="ACL27"/>
  <c r="ACM28"/>
  <c r="ACM29" l="1"/>
  <c r="ACL30"/>
  <c r="ACM27"/>
  <c r="ACN28"/>
  <c r="ACN29" l="1"/>
  <c r="ACM30"/>
  <c r="ACN27"/>
  <c r="ACO28"/>
  <c r="ACO29" l="1"/>
  <c r="ACN30"/>
  <c r="ACO27"/>
  <c r="ACP28"/>
  <c r="ACP29" l="1"/>
  <c r="ACO30"/>
  <c r="ACP27"/>
  <c r="ACQ28"/>
  <c r="ACQ29" l="1"/>
  <c r="ACP30"/>
  <c r="ACQ27"/>
  <c r="ACR28"/>
  <c r="ACR29" l="1"/>
  <c r="ACQ30"/>
  <c r="ACR27"/>
  <c r="ACS28"/>
  <c r="ACS29" l="1"/>
  <c r="ACR30"/>
  <c r="ACS27"/>
  <c r="ACT28"/>
  <c r="ACT29" l="1"/>
  <c r="ACS30"/>
  <c r="ACT27"/>
  <c r="ACU28"/>
  <c r="ACU29" l="1"/>
  <c r="ACT30"/>
  <c r="ACU27"/>
  <c r="ACV28"/>
  <c r="ACV29" l="1"/>
  <c r="ACU30"/>
  <c r="ACV27"/>
  <c r="ACW28"/>
  <c r="ACW29" l="1"/>
  <c r="ACV30"/>
  <c r="ACW27"/>
  <c r="ACX28"/>
  <c r="ACX29" l="1"/>
  <c r="ACW30"/>
  <c r="ACX27"/>
  <c r="ACY28"/>
  <c r="ACY29" l="1"/>
  <c r="ACX30"/>
  <c r="ACY27"/>
  <c r="L27" s="1"/>
  <c r="ACZ28"/>
  <c r="ACZ27" s="1"/>
  <c r="ACZ29" l="1"/>
  <c r="ACZ30" s="1"/>
  <c r="ACY30"/>
  <c r="L30" s="1"/>
  <c r="K27" s="1"/>
  <c r="K26" s="1"/>
  <c r="Q9" i="1" s="1"/>
</calcChain>
</file>

<file path=xl/comments1.xml><?xml version="1.0" encoding="utf-8"?>
<comments xmlns="http://schemas.openxmlformats.org/spreadsheetml/2006/main">
  <authors>
    <author>cory.durbin</author>
  </authors>
  <commentList>
    <comment ref="B2" authorId="0">
      <text>
        <r>
          <rPr>
            <sz val="8"/>
            <color indexed="81"/>
            <rFont val="Tahoma"/>
            <charset val="1"/>
          </rPr>
          <t xml:space="preserve">Getting started… Obviously you will enter your name here, but notice the red tick mark in the top right corner.  Moving your curser over these boxes with provide you with valuable insight and/or direction for making good decisions.
</t>
        </r>
      </text>
    </comment>
    <comment ref="D2" authorId="0">
      <text>
        <r>
          <rPr>
            <sz val="8"/>
            <color indexed="81"/>
            <rFont val="Tahoma"/>
            <charset val="1"/>
          </rPr>
          <t xml:space="preserve">Enter your current age
</t>
        </r>
      </text>
    </comment>
    <comment ref="G2" authorId="0">
      <text>
        <r>
          <rPr>
            <sz val="8"/>
            <color indexed="81"/>
            <rFont val="Tahoma"/>
            <charset val="1"/>
          </rPr>
          <t xml:space="preserve">Enter YOUR assessment of how you rate yourself on the PAGE scale.  It is important to be honest because it will alter your Training Heart Rate (THR) and Fat burning Heart Rate (FHR).
Use whatever percentage amount you feel best represents your current fitness assessment. (Ex 77% is closer to above average than average.)
</t>
        </r>
      </text>
    </comment>
    <comment ref="D3" authorId="0">
      <text>
        <r>
          <rPr>
            <sz val="8"/>
            <color indexed="81"/>
            <rFont val="Tahoma"/>
            <family val="2"/>
          </rPr>
          <t xml:space="preserve">Enter your resting heart rate.   A resting heart rate can be found by counting the number of beats your heart makes in one minute at a resting state commonly refered to as Beats Per Minutes (BPM)
Check when you first wake up or if you have been sitting for about 5 minutes.
Once you find your pulse, count the number of beats in a one minute time period for your Resting Heart Rate (RHR)  
Faster, but less accurate, techniques include counting for less time and multipling the time to 60 secs.  This technique is best for high intensity workouts where you want an immediate estimate of your pulse.
Ex.  6 sec  = 14 beats  (then add a 0)  60 sec = 140 bpm 
        15 sec  = 20 beats  x4  60 sec = 80 bpm    
        20 sec  = 30 beats   x3  60 sec = 90 bpm                 
        30 sec  = 40 beats   x2  60 sec = 80 bpm </t>
        </r>
        <r>
          <rPr>
            <b/>
            <sz val="8"/>
            <color indexed="81"/>
            <rFont val="Tahoma"/>
            <charset val="1"/>
          </rPr>
          <t xml:space="preserve">
</t>
        </r>
      </text>
    </comment>
    <comment ref="Q3" authorId="0">
      <text>
        <r>
          <rPr>
            <b/>
            <sz val="8"/>
            <color indexed="81"/>
            <rFont val="Tahoma"/>
            <family val="2"/>
          </rPr>
          <t>Enter minutes only</t>
        </r>
        <r>
          <rPr>
            <sz val="8"/>
            <color indexed="81"/>
            <rFont val="Tahoma"/>
            <family val="2"/>
          </rPr>
          <t xml:space="preserve">
</t>
        </r>
      </text>
    </comment>
    <comment ref="R3" authorId="0">
      <text>
        <r>
          <rPr>
            <b/>
            <sz val="8"/>
            <color indexed="81"/>
            <rFont val="Tahoma"/>
            <family val="2"/>
          </rPr>
          <t>Enter Seconds only</t>
        </r>
        <r>
          <rPr>
            <sz val="8"/>
            <color indexed="81"/>
            <rFont val="Tahoma"/>
            <family val="2"/>
          </rPr>
          <t xml:space="preserve">
</t>
        </r>
      </text>
    </comment>
    <comment ref="S3" authorId="0">
      <text>
        <r>
          <rPr>
            <b/>
            <sz val="8"/>
            <color indexed="81"/>
            <rFont val="Tahoma"/>
            <family val="2"/>
          </rPr>
          <t>Enter today's date</t>
        </r>
        <r>
          <rPr>
            <sz val="8"/>
            <color indexed="81"/>
            <rFont val="Tahoma"/>
            <family val="2"/>
          </rPr>
          <t xml:space="preserve">
</t>
        </r>
      </text>
    </comment>
    <comment ref="C4" authorId="0">
      <text>
        <r>
          <rPr>
            <sz val="8"/>
            <color indexed="81"/>
            <rFont val="Tahoma"/>
            <charset val="1"/>
          </rPr>
          <t xml:space="preserve">Enter the weight you began using this program.  Once you have started, this weight shouldn't be changed again.
</t>
        </r>
      </text>
    </comment>
    <comment ref="J4" authorId="0">
      <text>
        <r>
          <rPr>
            <sz val="8"/>
            <color indexed="81"/>
            <rFont val="Tahoma"/>
            <family val="2"/>
          </rPr>
          <t xml:space="preserve">Enter the desired weight you would like to lift.  Proper lifting techniques will return anywhere from 5-10% gains assuming you have not already reached a plateau.
</t>
        </r>
      </text>
    </comment>
    <comment ref="Q4" authorId="0">
      <text>
        <r>
          <rPr>
            <b/>
            <sz val="8"/>
            <color indexed="81"/>
            <rFont val="Tahoma"/>
            <family val="2"/>
          </rPr>
          <t>Enter minutes only</t>
        </r>
        <r>
          <rPr>
            <sz val="8"/>
            <color indexed="81"/>
            <rFont val="Tahoma"/>
            <family val="2"/>
          </rPr>
          <t xml:space="preserve">
</t>
        </r>
      </text>
    </comment>
    <comment ref="R4" authorId="0">
      <text>
        <r>
          <rPr>
            <b/>
            <sz val="8"/>
            <color indexed="81"/>
            <rFont val="Tahoma"/>
            <family val="2"/>
          </rPr>
          <t>Enter Seconds only</t>
        </r>
        <r>
          <rPr>
            <sz val="8"/>
            <color indexed="81"/>
            <rFont val="Tahoma"/>
            <family val="2"/>
          </rPr>
          <t xml:space="preserve">
</t>
        </r>
      </text>
    </comment>
    <comment ref="S4" authorId="0">
      <text>
        <r>
          <rPr>
            <b/>
            <sz val="8"/>
            <color indexed="81"/>
            <rFont val="Tahoma"/>
            <family val="2"/>
          </rPr>
          <t>Enter the date you started your program</t>
        </r>
        <r>
          <rPr>
            <sz val="8"/>
            <color indexed="81"/>
            <rFont val="Tahoma"/>
            <family val="2"/>
          </rPr>
          <t xml:space="preserve">
</t>
        </r>
      </text>
    </comment>
    <comment ref="C5" authorId="0">
      <text>
        <r>
          <rPr>
            <sz val="8"/>
            <color indexed="81"/>
            <rFont val="Tahoma"/>
            <family val="2"/>
          </rPr>
          <t>Enter your desired weight change 
Ex.  For no change enter 0
o To gain 10 lbs enter 10
o To lose 10 lbs enter -10</t>
        </r>
      </text>
    </comment>
    <comment ref="J5" authorId="0">
      <text>
        <r>
          <rPr>
            <sz val="8"/>
            <color indexed="81"/>
            <rFont val="Tahoma"/>
            <family val="2"/>
          </rPr>
          <t xml:space="preserve">Enter the current weight you are lifting of any exercise and then your desired goal in the box above.
</t>
        </r>
      </text>
    </comment>
    <comment ref="M5" authorId="0">
      <text>
        <r>
          <rPr>
            <sz val="8"/>
            <color indexed="81"/>
            <rFont val="Tahoma"/>
            <family val="2"/>
          </rPr>
          <t xml:space="preserve">Enter your post one minute Walk Test Heart Rate (see below to find out how to determine)
To conduct the Walk Test, find a tredmill which gives a Heart Rate up to 6.0 mph. 
Start a quick start program and slowly increase the speed until you can no longer walk and need to run to maintain that speed.  Slow the speed .1 or .2 mph to a brisk walk without running and maintain this speed for 1 minute.  Once you have completed the minute, note your heart rate and speed.  </t>
        </r>
      </text>
    </comment>
    <comment ref="C6" authorId="0">
      <text>
        <r>
          <rPr>
            <sz val="8"/>
            <color indexed="81"/>
            <rFont val="Tahoma"/>
            <charset val="1"/>
          </rPr>
          <t xml:space="preserve">Enter today's weight
</t>
        </r>
      </text>
    </comment>
    <comment ref="M6" authorId="0">
      <text>
        <r>
          <rPr>
            <sz val="8"/>
            <color indexed="81"/>
            <rFont val="Tahoma"/>
            <family val="2"/>
          </rPr>
          <t xml:space="preserve">Enter your Walk Test Speed (see below to find out how to determine)
To conduct the Walk Test, find a tredmill which gives a Heart Rate up to 6.0 mph. 
Start a quick start program and slowly increase the speed until you can no longer walk and need to run to maintain that speed.  Slow the speed .1 or .2 mph to a brisk walk without running and maintain this speed for 1 minute.  Once you have completed the minute, note your heart rate and speed.   
</t>
        </r>
      </text>
    </comment>
    <comment ref="F9" authorId="0">
      <text>
        <r>
          <rPr>
            <sz val="8"/>
            <color indexed="81"/>
            <rFont val="Tahoma"/>
            <charset val="1"/>
          </rPr>
          <t xml:space="preserve">A STRENGTH Program is designed for low reps and heavier weights.  The goal is to maintain a 3 - 7 rep window when lifting.  This program is designed to keep you at 5 reps.  Keep in mind that when working legs, distance running will reduce the oveall strength gains of a purely strength focused work out program.  
If distance running is one of your goals, you should probably use the TONING program for leg work.
</t>
        </r>
      </text>
    </comment>
    <comment ref="G9" authorId="0">
      <text>
        <r>
          <rPr>
            <sz val="8"/>
            <color indexed="81"/>
            <rFont val="Tahoma"/>
            <charset val="1"/>
          </rPr>
          <t xml:space="preserve">Strength and Endurance or TONING is your typical recommended starting workout, which targets reps between 8-12, but specifically aims for 10.  TONING is the combined package for overall fitness by improving strength, size, and burning fat with a cardio training plan.  
</t>
        </r>
      </text>
    </comment>
    <comment ref="H9" authorId="0">
      <text>
        <r>
          <rPr>
            <sz val="8"/>
            <color indexed="81"/>
            <rFont val="Tahoma"/>
            <family val="2"/>
          </rPr>
          <t xml:space="preserve">ENDURANCE is your ability to sustain a workout or reps for an extended duration.  Granted, an ENDURANCE program will not show much growth in overall size, but it does have its benefits.  New trainees with previous injuries, older individuals who may not recover as quickly, body builders who want to isolate a specific muscle or muscle group, individuals with a current injury performing rehabilitation, and those not trying to get "huge" but stay in shape should use this program.
It trains on a 12reps or more window, but specifically targets at 15 Reps.
</t>
        </r>
      </text>
    </comment>
    <comment ref="I9" authorId="0">
      <text>
        <r>
          <rPr>
            <sz val="8"/>
            <color indexed="81"/>
            <rFont val="Tahoma"/>
            <family val="2"/>
          </rPr>
          <t xml:space="preserve">A true measure of power is your 1 Rep Max divided by your body weight.  
Why is this a true measure?  Because someone weighing 300 lbs benching 350 lbs isn't really impressive.  It's only 117% of their current body weight.  However, someone weighting 200 lbs lifting the same weight is 175% of their current body weight.  Although they lift the same, the second person can produce more power pound for pound.
</t>
        </r>
      </text>
    </comment>
    <comment ref="B11" authorId="0">
      <text>
        <r>
          <rPr>
            <sz val="8"/>
            <color indexed="81"/>
            <rFont val="Tahoma"/>
            <family val="2"/>
          </rPr>
          <t xml:space="preserve">Enter the exercises you would like to do.  The ones listed are there to give you an idea of a set up for a 3 day cycle.  Any variation of cycles and exercises can be entered here.  If there isn't enough space for all your execises, an addition 15 slots have been added below the visable list and hidden with white font and background.
</t>
        </r>
      </text>
    </comment>
    <comment ref="C11" authorId="0">
      <text>
        <r>
          <rPr>
            <sz val="8"/>
            <color indexed="81"/>
            <rFont val="Tahoma"/>
            <family val="2"/>
          </rPr>
          <t>Enter the weight you lifted last.  
This program works on a ladder style program, which is designed to always keep you challenged to meet the target weight.  If you fail to enter the current weight lifted and the correct number of reps performed, this program will not work properly.</t>
        </r>
      </text>
    </comment>
    <comment ref="D11" authorId="0">
      <text>
        <r>
          <rPr>
            <sz val="8"/>
            <color indexed="81"/>
            <rFont val="Tahoma"/>
            <family val="2"/>
          </rPr>
          <t>Enter the number of reps you lifted last.  
This program works on a ladder style program, which is designed to always keep you challenged to meet the target weight.  If you fail to enter the current weight lifted and the correct number of reps performed, this program will not work properly.
Note: Reps over 15 will not compute</t>
        </r>
      </text>
    </comment>
    <comment ref="E11" authorId="0">
      <text>
        <r>
          <rPr>
            <sz val="8"/>
            <color indexed="81"/>
            <rFont val="Tahoma"/>
            <family val="2"/>
          </rPr>
          <t xml:space="preserve">An estimated one Repetition Max is a guide to show the maximum amount of weight you can perform correctly once.
While this may not interest you, it is a vital piece in program design an a base from which all programs work.  
To find your estimated 1 Rep Max select a weight you can lift more than once but less than 15 times.   Once you have determined how much weight and how many reps, you can determine your 1 Rep Max. </t>
        </r>
      </text>
    </comment>
    <comment ref="K12" authorId="0">
      <text>
        <r>
          <rPr>
            <sz val="8"/>
            <color indexed="81"/>
            <rFont val="Tahoma"/>
            <family val="2"/>
          </rPr>
          <t xml:space="preserve">Interval Training is the key to speed improvement.  Speed can only be increased by two factors--Stride length (the distance bewteen each step) and stride frequency (the rate of speed at which each step is taken).  Interval training is designed to make you increase both.  Shorter sprints will increase stride frequency and longer sprints will challenge you to maintain that stride legnth for an extended period.
</t>
        </r>
      </text>
    </comment>
    <comment ref="S21" authorId="0">
      <text>
        <r>
          <rPr>
            <sz val="8"/>
            <color indexed="81"/>
            <rFont val="Tahoma"/>
            <family val="2"/>
          </rPr>
          <t xml:space="preserve">A good warm-up should get your heart rate over 120bpm.  One lap around a 400M track should do it.  A rule to use is 120bpm or starting to break a sweat
</t>
        </r>
      </text>
    </comment>
    <comment ref="M22" authorId="0">
      <text>
        <r>
          <rPr>
            <b/>
            <sz val="8"/>
            <color indexed="81"/>
            <rFont val="Tahoma"/>
            <family val="2"/>
          </rPr>
          <t>5 min run, 5 min recovering jog or walk and repeat X 2</t>
        </r>
        <r>
          <rPr>
            <sz val="8"/>
            <color indexed="81"/>
            <rFont val="Tahoma"/>
            <family val="2"/>
          </rPr>
          <t xml:space="preserve">
</t>
        </r>
      </text>
    </comment>
    <comment ref="N22" authorId="0">
      <text>
        <r>
          <rPr>
            <b/>
            <sz val="8"/>
            <color indexed="81"/>
            <rFont val="Tahoma"/>
            <family val="2"/>
          </rPr>
          <t>5 min run, 5 min recovering jog or walk and repeat X 3</t>
        </r>
      </text>
    </comment>
    <comment ref="O22" authorId="0">
      <text>
        <r>
          <rPr>
            <b/>
            <sz val="8"/>
            <color indexed="81"/>
            <rFont val="Tahoma"/>
            <family val="2"/>
          </rPr>
          <t>7 min run, 3 min recovering jog or walk and repeat X 3</t>
        </r>
        <r>
          <rPr>
            <sz val="8"/>
            <color indexed="81"/>
            <rFont val="Tahoma"/>
            <family val="2"/>
          </rPr>
          <t xml:space="preserve">
</t>
        </r>
      </text>
    </comment>
    <comment ref="P22" authorId="0">
      <text>
        <r>
          <rPr>
            <b/>
            <sz val="8"/>
            <color indexed="81"/>
            <rFont val="Tahoma"/>
            <family val="2"/>
          </rPr>
          <t>10 min run, 5 min recovering jog or walk and repeat X 2</t>
        </r>
        <r>
          <rPr>
            <sz val="8"/>
            <color indexed="81"/>
            <rFont val="Tahoma"/>
            <family val="2"/>
          </rPr>
          <t xml:space="preserve">
</t>
        </r>
      </text>
    </comment>
    <comment ref="Q22" authorId="0">
      <text>
        <r>
          <rPr>
            <b/>
            <sz val="8"/>
            <color indexed="81"/>
            <rFont val="Tahoma"/>
            <family val="2"/>
          </rPr>
          <t>13 min run, 2 min recovering jog or walk and repeat X 2</t>
        </r>
        <r>
          <rPr>
            <sz val="8"/>
            <color indexed="81"/>
            <rFont val="Tahoma"/>
            <family val="2"/>
          </rPr>
          <t xml:space="preserve">
</t>
        </r>
      </text>
    </comment>
    <comment ref="R22" authorId="0">
      <text>
        <r>
          <rPr>
            <b/>
            <sz val="8"/>
            <color indexed="81"/>
            <rFont val="Tahoma"/>
            <family val="2"/>
          </rPr>
          <t>15 min run, 2 min recovering jog or walk and repeat X 2</t>
        </r>
        <r>
          <rPr>
            <sz val="8"/>
            <color indexed="81"/>
            <rFont val="Tahoma"/>
            <family val="2"/>
          </rPr>
          <t xml:space="preserve">
</t>
        </r>
      </text>
    </comment>
    <comment ref="S22" authorId="0">
      <text>
        <r>
          <rPr>
            <b/>
            <sz val="8"/>
            <color indexed="81"/>
            <rFont val="Tahoma"/>
            <family val="2"/>
          </rPr>
          <t>30 Minutes run/jog --no walking</t>
        </r>
        <r>
          <rPr>
            <sz val="8"/>
            <color indexed="81"/>
            <rFont val="Tahoma"/>
            <family val="2"/>
          </rPr>
          <t xml:space="preserve">
</t>
        </r>
      </text>
    </comment>
    <comment ref="M23" authorId="0">
      <text>
        <r>
          <rPr>
            <b/>
            <sz val="8"/>
            <color indexed="81"/>
            <rFont val="Tahoma"/>
            <family val="2"/>
          </rPr>
          <t xml:space="preserve">400m warm up &amp; stretch
400m Race pace &amp; 400m Recovery Jog X 5 (2 1/2 mile speed work)
</t>
        </r>
      </text>
    </comment>
    <comment ref="N23" authorId="0">
      <text>
        <r>
          <rPr>
            <b/>
            <sz val="8"/>
            <color indexed="81"/>
            <rFont val="Tahoma"/>
            <family val="2"/>
          </rPr>
          <t>400m warm up &amp; stretch
400m Race pace &amp; 400m Recovery Jog X 6 (3 mile speed work)</t>
        </r>
        <r>
          <rPr>
            <sz val="8"/>
            <color indexed="81"/>
            <rFont val="Tahoma"/>
            <family val="2"/>
          </rPr>
          <t xml:space="preserve">
</t>
        </r>
      </text>
    </comment>
    <comment ref="O23" authorId="0">
      <text>
        <r>
          <rPr>
            <b/>
            <sz val="8"/>
            <color indexed="81"/>
            <rFont val="Tahoma"/>
            <family val="2"/>
          </rPr>
          <t>400m warm up &amp; stretch
400m Race pace &amp; 200m Recovery Jog X 5 
100M X 4
800M X 1 (under 800m race time with additional minute)
(4000M speed work)</t>
        </r>
        <r>
          <rPr>
            <sz val="8"/>
            <color indexed="81"/>
            <rFont val="Tahoma"/>
            <family val="2"/>
          </rPr>
          <t xml:space="preserve">
</t>
        </r>
      </text>
    </comment>
    <comment ref="P23" authorId="0">
      <text>
        <r>
          <rPr>
            <b/>
            <sz val="8"/>
            <color indexed="81"/>
            <rFont val="Tahoma"/>
            <family val="2"/>
          </rPr>
          <t>400m warm up &amp; stretch
800m Race pace &amp; 400m Recovery Jog X 4 
100M x 2
(5000m speed work)</t>
        </r>
        <r>
          <rPr>
            <sz val="8"/>
            <color indexed="81"/>
            <rFont val="Tahoma"/>
            <family val="2"/>
          </rPr>
          <t xml:space="preserve">
</t>
        </r>
      </text>
    </comment>
    <comment ref="Q23" authorId="0">
      <text>
        <r>
          <rPr>
            <b/>
            <sz val="8"/>
            <color indexed="81"/>
            <rFont val="Tahoma"/>
            <family val="2"/>
          </rPr>
          <t xml:space="preserve">400m warm up &amp; stretch
1600m Race pace &amp; 400m Recovery Jog
800m Race pace &amp; 400m Recovery Jog (X2)  
(4400m speed work)
</t>
        </r>
      </text>
    </comment>
    <comment ref="R23" authorId="0">
      <text>
        <r>
          <rPr>
            <b/>
            <sz val="8"/>
            <color indexed="81"/>
            <rFont val="Tahoma"/>
            <family val="2"/>
          </rPr>
          <t>400m warm up &amp; stretch
100M, 200M, 400M, 800M, 1600M, 800M, 400M, 200M, 100M
(4600m speed work)</t>
        </r>
        <r>
          <rPr>
            <sz val="8"/>
            <color indexed="81"/>
            <rFont val="Tahoma"/>
            <family val="2"/>
          </rPr>
          <t xml:space="preserve">
</t>
        </r>
      </text>
    </comment>
    <comment ref="S23" authorId="0">
      <text>
        <r>
          <rPr>
            <b/>
            <sz val="8"/>
            <color indexed="81"/>
            <rFont val="Tahoma"/>
            <charset val="1"/>
          </rPr>
          <t>400m warm up &amp; stretch
400m Race pace &amp; 400m Recovery X 8 (maintaining race pace or less)
(5600m speed work)</t>
        </r>
      </text>
    </comment>
    <comment ref="M24" authorId="0">
      <text>
        <r>
          <rPr>
            <b/>
            <sz val="8"/>
            <color indexed="81"/>
            <rFont val="Tahoma"/>
            <charset val="1"/>
          </rPr>
          <t>400m warm up &amp; stretch
800m Race pace &amp; 400m Recovery X 5 (maintaining race pace or less)
(6000m speed work)</t>
        </r>
        <r>
          <rPr>
            <sz val="8"/>
            <color indexed="81"/>
            <rFont val="Tahoma"/>
            <charset val="1"/>
          </rPr>
          <t xml:space="preserve">
</t>
        </r>
      </text>
    </comment>
    <comment ref="N24" authorId="0">
      <text>
        <r>
          <rPr>
            <b/>
            <sz val="8"/>
            <color indexed="81"/>
            <rFont val="Tahoma"/>
            <charset val="1"/>
          </rPr>
          <t>400m warm up &amp; stretch
100M, 200M, 400M, 800M, 400M, 200M, 100M, 200M, 400M, 800M (maintaining race pace or less) then 1600 for time
(5200m speed work)</t>
        </r>
        <r>
          <rPr>
            <sz val="8"/>
            <color indexed="81"/>
            <rFont val="Tahoma"/>
            <charset val="1"/>
          </rPr>
          <t xml:space="preserve">
</t>
        </r>
      </text>
    </comment>
    <comment ref="O24" authorId="0">
      <text>
        <r>
          <rPr>
            <b/>
            <sz val="8"/>
            <color indexed="81"/>
            <rFont val="Tahoma"/>
            <charset val="1"/>
          </rPr>
          <t>400m warm up &amp; stretch
100M, 200M, 400M, 800M, 400M, 200M, 100M, 200M, 400M, 800M (maintaining race pace or less) then 3200 (2 Mile) for time
(6800m speed work)</t>
        </r>
        <r>
          <rPr>
            <sz val="8"/>
            <color indexed="81"/>
            <rFont val="Tahoma"/>
            <charset val="1"/>
          </rPr>
          <t xml:space="preserve">
</t>
        </r>
      </text>
    </comment>
    <comment ref="P24" authorId="0">
      <text>
        <r>
          <rPr>
            <b/>
            <sz val="8"/>
            <color indexed="81"/>
            <rFont val="Tahoma"/>
            <charset val="1"/>
          </rPr>
          <t>400m warm up &amp; stretch
1600m, 5 min rest X 4
(6400m speed work)</t>
        </r>
        <r>
          <rPr>
            <sz val="8"/>
            <color indexed="81"/>
            <rFont val="Tahoma"/>
            <charset val="1"/>
          </rPr>
          <t xml:space="preserve">
</t>
        </r>
      </text>
    </comment>
    <comment ref="Q24" authorId="0">
      <text>
        <r>
          <rPr>
            <b/>
            <sz val="8"/>
            <color indexed="81"/>
            <rFont val="Tahoma"/>
            <charset val="1"/>
          </rPr>
          <t>400m warm up &amp; stretch
1600m, 5 min rest, 3200m, 10 min rest, 1600m for time (trying to beat first time)
(6400m speed work)</t>
        </r>
      </text>
    </comment>
    <comment ref="R24" authorId="0">
      <text>
        <r>
          <rPr>
            <b/>
            <sz val="8"/>
            <color indexed="81"/>
            <rFont val="Tahoma"/>
            <charset val="1"/>
          </rPr>
          <t>400m warm up &amp; stretch
100M, 400M, 1600M, 400M, 100M,  400M, 1600M, 400M, 100M
(5100m speed work)</t>
        </r>
      </text>
    </comment>
    <comment ref="S24" authorId="0">
      <text>
        <r>
          <rPr>
            <b/>
            <sz val="8"/>
            <color indexed="81"/>
            <rFont val="Tahoma"/>
            <charset val="1"/>
          </rPr>
          <t>400m warm up &amp; stretch
100M, 200M, 400M, 800M, 1600M, 800M, 400M, 200M, 100M, 200M, 400M, 800M, 1600M, 800M, 400M, 200M, 100M
(10100m speed work)</t>
        </r>
      </text>
    </comment>
    <comment ref="N26" authorId="0">
      <text>
        <r>
          <rPr>
            <sz val="8"/>
            <color indexed="81"/>
            <rFont val="Tahoma"/>
            <family val="2"/>
          </rPr>
          <t xml:space="preserve">To log your journal, right click over the day you want to log and select insert comment.  Once you have done this a box like this will appear.  Log your information for that day.
</t>
        </r>
      </text>
    </comment>
    <comment ref="N33" authorId="0">
      <text>
        <r>
          <rPr>
            <sz val="8"/>
            <color indexed="81"/>
            <rFont val="Tahoma"/>
            <family val="2"/>
          </rPr>
          <t xml:space="preserve">To log your journal, right click over the day you want to log and select insert comment.  Once you have done this a box like this will appear.  Log your information for that day.
</t>
        </r>
      </text>
    </comment>
  </commentList>
</comments>
</file>

<file path=xl/sharedStrings.xml><?xml version="1.0" encoding="utf-8"?>
<sst xmlns="http://schemas.openxmlformats.org/spreadsheetml/2006/main" count="301" uniqueCount="198">
  <si>
    <t>AGE</t>
  </si>
  <si>
    <t>WEIGHT</t>
  </si>
  <si>
    <t>REPS</t>
  </si>
  <si>
    <t>1 REP MAX</t>
  </si>
  <si>
    <t>STRENGTH</t>
  </si>
  <si>
    <t>ENDURANCE</t>
  </si>
  <si>
    <t>Poor</t>
  </si>
  <si>
    <t>not active</t>
  </si>
  <si>
    <t>Average</t>
  </si>
  <si>
    <t>active</t>
  </si>
  <si>
    <t>Good</t>
  </si>
  <si>
    <t>above average</t>
  </si>
  <si>
    <t>Excellent</t>
  </si>
  <si>
    <t>olympic level</t>
  </si>
  <si>
    <t xml:space="preserve"> </t>
  </si>
  <si>
    <t>EXERCISES</t>
  </si>
  <si>
    <t>STARTING WEIGHT</t>
  </si>
  <si>
    <t>CURRENT WEIGHT</t>
  </si>
  <si>
    <t>lbs</t>
  </si>
  <si>
    <t>DD</t>
  </si>
  <si>
    <t>MM</t>
  </si>
  <si>
    <t>YY</t>
  </si>
  <si>
    <t>TOTAL WEIGHT CHANGE</t>
  </si>
  <si>
    <t>COEFFICIENT</t>
  </si>
  <si>
    <t>WEEKS TO GO</t>
  </si>
  <si>
    <t>DESIRED LIFT WT</t>
  </si>
  <si>
    <t>CURRENT LIFT WT</t>
  </si>
  <si>
    <t>ENTER EXERCISE</t>
  </si>
  <si>
    <t>1REP MAX</t>
  </si>
  <si>
    <t>Age</t>
  </si>
  <si>
    <t>TONING</t>
  </si>
  <si>
    <t>PICK THE PROGRAM THAT'S RIGHT FOR YOU -----------&gt;</t>
  </si>
  <si>
    <t>TRAINING HR</t>
  </si>
  <si>
    <t xml:space="preserve"> HR TRNG / FAT</t>
  </si>
  <si>
    <t>PAGE Formula</t>
  </si>
  <si>
    <t>HRR</t>
  </si>
  <si>
    <t>RHR</t>
  </si>
  <si>
    <t>PAGE</t>
  </si>
  <si>
    <t>THR</t>
  </si>
  <si>
    <t>FHR</t>
  </si>
  <si>
    <t>Max Heart Rate</t>
  </si>
  <si>
    <t>MHR</t>
  </si>
  <si>
    <t>ESTIMATED  TIME TO ACHIEVE YOUR DESIRED LIFTING WT</t>
  </si>
  <si>
    <t>Est Wt Lift</t>
  </si>
  <si>
    <t>Sec</t>
  </si>
  <si>
    <t>DAY 3 (chest and back)</t>
  </si>
  <si>
    <t>DAY 2 (arms and core)</t>
  </si>
  <si>
    <t>DAY 1 (lower body)</t>
  </si>
  <si>
    <t>2 Mile Run Time</t>
  </si>
  <si>
    <t>Min</t>
  </si>
  <si>
    <t>LAST APFT</t>
  </si>
  <si>
    <t>NEXT APFT Goal</t>
  </si>
  <si>
    <t>Time Diffenence</t>
  </si>
  <si>
    <t>INTERVAL TRAINING</t>
  </si>
  <si>
    <t>Warm up  and stretch</t>
  </si>
  <si>
    <t>L. APFT</t>
  </si>
  <si>
    <t>N. APFT</t>
  </si>
  <si>
    <t>Dif APFT</t>
  </si>
  <si>
    <t>min</t>
  </si>
  <si>
    <t>sec</t>
  </si>
  <si>
    <t>min-&gt;sec</t>
  </si>
  <si>
    <t>total sec</t>
  </si>
  <si>
    <t>split 2 (Mile)</t>
  </si>
  <si>
    <t>Split 4 (800)</t>
  </si>
  <si>
    <t>Split 8 (400)</t>
  </si>
  <si>
    <t>int time</t>
  </si>
  <si>
    <t>Int time</t>
  </si>
  <si>
    <t>actual</t>
  </si>
  <si>
    <t>Split 16 (200)</t>
  </si>
  <si>
    <t>split 2 (1600)</t>
  </si>
  <si>
    <t>Your Workout Times</t>
  </si>
  <si>
    <t>1600M current Pace --&gt;</t>
  </si>
  <si>
    <t>800M current Pace --&gt;</t>
  </si>
  <si>
    <t>400M current Pace --&gt;</t>
  </si>
  <si>
    <t>200M current Pace --&gt;</t>
  </si>
  <si>
    <t>100M current Pace --&gt;</t>
  </si>
  <si>
    <t>BASED OFF LAST APFT TIME</t>
  </si>
  <si>
    <t>BASED OFF NEXT APFT GOAL TIME</t>
  </si>
  <si>
    <t>Bpm</t>
  </si>
  <si>
    <t>WEIGHT TRAINING</t>
  </si>
  <si>
    <t>LIFTING WEIGHT</t>
  </si>
  <si>
    <t>CARDIO TRAINING</t>
  </si>
  <si>
    <t>1 Rep Max vs Total Body weight %</t>
  </si>
  <si>
    <t>Day 1</t>
  </si>
  <si>
    <t>Day 2</t>
  </si>
  <si>
    <t>Day 3</t>
  </si>
  <si>
    <t>Day 4</t>
  </si>
  <si>
    <t>Day 5</t>
  </si>
  <si>
    <t>Day 6</t>
  </si>
  <si>
    <t>Day 7</t>
  </si>
  <si>
    <t>Day 8</t>
  </si>
  <si>
    <t>Day 9</t>
  </si>
  <si>
    <t>Day 10</t>
  </si>
  <si>
    <t>Day 11</t>
  </si>
  <si>
    <t>Day 12</t>
  </si>
  <si>
    <t>Day 13</t>
  </si>
  <si>
    <t>Day 14</t>
  </si>
  <si>
    <t>Day 15</t>
  </si>
  <si>
    <t>Day 22</t>
  </si>
  <si>
    <t>Day 29</t>
  </si>
  <si>
    <t>Day 16</t>
  </si>
  <si>
    <t>Day 17</t>
  </si>
  <si>
    <t>Day 18</t>
  </si>
  <si>
    <t>Day 19</t>
  </si>
  <si>
    <t>Day 20</t>
  </si>
  <si>
    <t>Day 21</t>
  </si>
  <si>
    <t>Day 23</t>
  </si>
  <si>
    <t>Day 24</t>
  </si>
  <si>
    <t>Day 25</t>
  </si>
  <si>
    <t>Day 26</t>
  </si>
  <si>
    <t>Day 27</t>
  </si>
  <si>
    <t>Day 28</t>
  </si>
  <si>
    <t>Day 30</t>
  </si>
  <si>
    <t>Day 31</t>
  </si>
  <si>
    <t>HOW DO I LOG MY JOURNAL?</t>
  </si>
  <si>
    <t>MY LIFTING JOURNAL</t>
  </si>
  <si>
    <t>MY CARDIO JOURNAL</t>
  </si>
  <si>
    <t>FAT BURN HR</t>
  </si>
  <si>
    <t>SAMPLE WORKOUTS</t>
  </si>
  <si>
    <t>Beginner</t>
  </si>
  <si>
    <t>Intermediate</t>
  </si>
  <si>
    <t>Advanced</t>
  </si>
  <si>
    <t>Int 1</t>
  </si>
  <si>
    <t>Adv 1</t>
  </si>
  <si>
    <t>Beg 1</t>
  </si>
  <si>
    <t>Beg 2</t>
  </si>
  <si>
    <t>Beg 3</t>
  </si>
  <si>
    <t>Beg 4</t>
  </si>
  <si>
    <t>Beg 5</t>
  </si>
  <si>
    <t>Beg 6</t>
  </si>
  <si>
    <t>Beg 7</t>
  </si>
  <si>
    <t>Int 2</t>
  </si>
  <si>
    <t>Int 3</t>
  </si>
  <si>
    <t>Int 4</t>
  </si>
  <si>
    <t>Int 5</t>
  </si>
  <si>
    <t>Int 6</t>
  </si>
  <si>
    <t>Int 7</t>
  </si>
  <si>
    <t>Adv 2</t>
  </si>
  <si>
    <t>Adv 3</t>
  </si>
  <si>
    <t>Adv 4</t>
  </si>
  <si>
    <t>Adv 5</t>
  </si>
  <si>
    <t>Adv 6</t>
  </si>
  <si>
    <t>Adv 7</t>
  </si>
  <si>
    <t>Active time</t>
  </si>
  <si>
    <t>day</t>
  </si>
  <si>
    <t>month</t>
  </si>
  <si>
    <t>year</t>
  </si>
  <si>
    <t>You have been active for</t>
  </si>
  <si>
    <t>Months</t>
  </si>
  <si>
    <t>Days</t>
  </si>
  <si>
    <t>start date</t>
  </si>
  <si>
    <t>current date</t>
  </si>
  <si>
    <t>months</t>
  </si>
  <si>
    <t>days</t>
  </si>
  <si>
    <t>total wt loss ave</t>
  </si>
  <si>
    <t>total days</t>
  </si>
  <si>
    <t>wt change</t>
  </si>
  <si>
    <t>DESIRED WEIGHT CHANGE</t>
  </si>
  <si>
    <t>COMMITMENT</t>
  </si>
  <si>
    <t>you will reach your desired weight change in</t>
  </si>
  <si>
    <t>Weight Goal</t>
  </si>
  <si>
    <t>Gain</t>
  </si>
  <si>
    <t>Loss</t>
  </si>
  <si>
    <t>MPH</t>
  </si>
  <si>
    <t>Walk Test Speed</t>
  </si>
  <si>
    <t>Walk Test HR</t>
  </si>
  <si>
    <t xml:space="preserve">at your current daily weight change average rate of </t>
  </si>
  <si>
    <t>Current Date</t>
  </si>
  <si>
    <t>Start Date</t>
  </si>
  <si>
    <t>Bench Press</t>
  </si>
  <si>
    <t>Incline Press</t>
  </si>
  <si>
    <t>Decline Press</t>
  </si>
  <si>
    <t>Lat Pull Downs</t>
  </si>
  <si>
    <t>Seated Rows</t>
  </si>
  <si>
    <t>Rear Delt Ext</t>
  </si>
  <si>
    <t>Bar Curls</t>
  </si>
  <si>
    <t>Hammer Curls</t>
  </si>
  <si>
    <t>Reverse Curls</t>
  </si>
  <si>
    <t>Tri extentions</t>
  </si>
  <si>
    <t>Butterflys</t>
  </si>
  <si>
    <t>Squat</t>
  </si>
  <si>
    <t>Leg Press</t>
  </si>
  <si>
    <t>Dead lift</t>
  </si>
  <si>
    <t>Cleans</t>
  </si>
  <si>
    <t>Lateral lunges</t>
  </si>
  <si>
    <t>Pull ups</t>
  </si>
  <si>
    <t>Leg raised Crunches</t>
  </si>
  <si>
    <t>Skull crushers</t>
  </si>
  <si>
    <t>calf raises</t>
  </si>
  <si>
    <t>toe flexion</t>
  </si>
  <si>
    <t>hip sled</t>
  </si>
  <si>
    <t>Joe Trainer</t>
  </si>
  <si>
    <t>Training Race Paces</t>
  </si>
  <si>
    <t>1600M Race Pace --&gt;</t>
  </si>
  <si>
    <t>100M Race Pace --&gt;</t>
  </si>
  <si>
    <t>800M Race Pace --&gt;</t>
  </si>
  <si>
    <t>400M Race Pace --&gt;</t>
  </si>
  <si>
    <t>200M Race Pace --&gt;</t>
  </si>
</sst>
</file>

<file path=xl/styles.xml><?xml version="1.0" encoding="utf-8"?>
<styleSheet xmlns="http://schemas.openxmlformats.org/spreadsheetml/2006/main">
  <numFmts count="3">
    <numFmt numFmtId="164" formatCode="0.0"/>
    <numFmt numFmtId="165" formatCode="0.000"/>
    <numFmt numFmtId="166" formatCode="0.00000"/>
  </numFmts>
  <fonts count="19">
    <font>
      <sz val="11"/>
      <color theme="1"/>
      <name val="Calibri"/>
      <family val="2"/>
      <scheme val="minor"/>
    </font>
    <font>
      <sz val="8"/>
      <color theme="1"/>
      <name val="Calibri"/>
      <family val="2"/>
      <scheme val="minor"/>
    </font>
    <font>
      <sz val="8"/>
      <name val="Calibri"/>
      <family val="2"/>
      <scheme val="minor"/>
    </font>
    <font>
      <b/>
      <sz val="8"/>
      <color theme="0"/>
      <name val="Calibri"/>
      <family val="2"/>
      <scheme val="minor"/>
    </font>
    <font>
      <b/>
      <sz val="8"/>
      <color theme="1"/>
      <name val="Calibri"/>
      <family val="2"/>
      <scheme val="minor"/>
    </font>
    <font>
      <b/>
      <sz val="8"/>
      <name val="Calibri"/>
      <family val="2"/>
      <scheme val="minor"/>
    </font>
    <font>
      <b/>
      <sz val="8"/>
      <color rgb="FFFF0000"/>
      <name val="Calibri"/>
      <family val="2"/>
      <scheme val="minor"/>
    </font>
    <font>
      <b/>
      <sz val="8"/>
      <color rgb="FFFFFF00"/>
      <name val="Calibri"/>
      <family val="2"/>
      <scheme val="minor"/>
    </font>
    <font>
      <b/>
      <sz val="8"/>
      <color theme="3"/>
      <name val="Calibri"/>
      <family val="2"/>
      <scheme val="minor"/>
    </font>
    <font>
      <sz val="11"/>
      <color theme="1"/>
      <name val="Calibri"/>
      <family val="2"/>
      <scheme val="minor"/>
    </font>
    <font>
      <sz val="8"/>
      <color rgb="FFFFFF00"/>
      <name val="Calibri"/>
      <family val="2"/>
      <scheme val="minor"/>
    </font>
    <font>
      <sz val="8"/>
      <color indexed="81"/>
      <name val="Tahoma"/>
      <charset val="1"/>
    </font>
    <font>
      <sz val="8"/>
      <color indexed="81"/>
      <name val="Tahoma"/>
      <family val="2"/>
    </font>
    <font>
      <b/>
      <sz val="10"/>
      <color rgb="FFFF0000"/>
      <name val="Calibri"/>
      <family val="2"/>
      <scheme val="minor"/>
    </font>
    <font>
      <b/>
      <sz val="10"/>
      <color theme="0"/>
      <name val="Calibri"/>
      <family val="2"/>
      <scheme val="minor"/>
    </font>
    <font>
      <b/>
      <sz val="8"/>
      <color indexed="81"/>
      <name val="Tahoma"/>
      <charset val="1"/>
    </font>
    <font>
      <sz val="8"/>
      <color theme="0"/>
      <name val="Calibri"/>
      <family val="2"/>
      <scheme val="minor"/>
    </font>
    <font>
      <sz val="8"/>
      <color rgb="FFFF0000"/>
      <name val="Calibri"/>
      <family val="2"/>
      <scheme val="minor"/>
    </font>
    <font>
      <b/>
      <sz val="8"/>
      <color indexed="81"/>
      <name val="Tahoma"/>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rgb="FFFF0000"/>
        <bgColor indexed="64"/>
      </patternFill>
    </fill>
    <fill>
      <patternFill patternType="solid">
        <fgColor rgb="FF0070C0"/>
        <bgColor indexed="64"/>
      </patternFill>
    </fill>
    <fill>
      <patternFill patternType="solid">
        <fgColor theme="3" tint="-0.499984740745262"/>
        <bgColor indexed="64"/>
      </patternFill>
    </fill>
    <fill>
      <patternFill patternType="solid">
        <fgColor theme="2" tint="-0.89999084444715716"/>
        <bgColor indexed="64"/>
      </patternFill>
    </fill>
    <fill>
      <patternFill patternType="solid">
        <fgColor rgb="FF00B050"/>
        <bgColor indexed="64"/>
      </patternFill>
    </fill>
    <fill>
      <patternFill patternType="solid">
        <fgColor rgb="FF00B0F0"/>
        <bgColor indexed="64"/>
      </patternFill>
    </fill>
    <fill>
      <patternFill patternType="solid">
        <fgColor theme="1"/>
        <bgColor indexed="64"/>
      </patternFill>
    </fill>
    <fill>
      <patternFill patternType="solid">
        <fgColor rgb="FF009900"/>
        <bgColor indexed="64"/>
      </patternFill>
    </fill>
    <fill>
      <patternFill patternType="solid">
        <fgColor theme="9"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176">
    <xf numFmtId="0" fontId="0" fillId="0" borderId="0" xfId="0"/>
    <xf numFmtId="0" fontId="1" fillId="0" borderId="0" xfId="0" applyFont="1"/>
    <xf numFmtId="0" fontId="3" fillId="6" borderId="26" xfId="0" applyFont="1" applyFill="1" applyBorder="1" applyAlignment="1">
      <alignment horizontal="center"/>
    </xf>
    <xf numFmtId="0" fontId="3" fillId="6" borderId="25" xfId="0" applyFont="1" applyFill="1" applyBorder="1" applyAlignment="1">
      <alignment horizontal="center"/>
    </xf>
    <xf numFmtId="0" fontId="3" fillId="7" borderId="26" xfId="0" applyFont="1" applyFill="1" applyBorder="1" applyAlignment="1">
      <alignment horizontal="center"/>
    </xf>
    <xf numFmtId="0" fontId="3" fillId="8" borderId="26" xfId="0" applyFont="1" applyFill="1" applyBorder="1" applyAlignment="1">
      <alignment horizontal="center"/>
    </xf>
    <xf numFmtId="0" fontId="5" fillId="10" borderId="5" xfId="0" applyFont="1" applyFill="1" applyBorder="1"/>
    <xf numFmtId="0" fontId="5" fillId="10" borderId="17" xfId="0" applyFont="1" applyFill="1" applyBorder="1"/>
    <xf numFmtId="0" fontId="5" fillId="10" borderId="11" xfId="0" applyFont="1" applyFill="1" applyBorder="1"/>
    <xf numFmtId="0" fontId="5" fillId="10" borderId="0" xfId="0" applyFont="1" applyFill="1" applyBorder="1"/>
    <xf numFmtId="0" fontId="5" fillId="10" borderId="28" xfId="0" applyFont="1" applyFill="1" applyBorder="1"/>
    <xf numFmtId="0" fontId="3" fillId="6" borderId="26" xfId="0" applyFont="1" applyFill="1" applyBorder="1"/>
    <xf numFmtId="0" fontId="3" fillId="7" borderId="26" xfId="0" applyFont="1" applyFill="1" applyBorder="1"/>
    <xf numFmtId="0" fontId="3" fillId="8" borderId="26" xfId="0" applyFont="1" applyFill="1" applyBorder="1"/>
    <xf numFmtId="0" fontId="3" fillId="8" borderId="27" xfId="0" applyFont="1" applyFill="1" applyBorder="1" applyAlignment="1">
      <alignment horizontal="center"/>
    </xf>
    <xf numFmtId="0" fontId="4" fillId="0" borderId="0" xfId="0" applyFont="1" applyBorder="1"/>
    <xf numFmtId="0" fontId="4" fillId="0" borderId="14" xfId="0" applyFont="1" applyBorder="1"/>
    <xf numFmtId="0" fontId="3" fillId="6" borderId="25" xfId="0" applyFont="1" applyFill="1" applyBorder="1" applyAlignment="1">
      <alignment horizontal="left"/>
    </xf>
    <xf numFmtId="0" fontId="3" fillId="7" borderId="26" xfId="0" applyFont="1" applyFill="1" applyBorder="1" applyAlignment="1">
      <alignment horizontal="left"/>
    </xf>
    <xf numFmtId="0" fontId="3" fillId="8" borderId="26" xfId="0" applyFont="1" applyFill="1" applyBorder="1" applyAlignment="1">
      <alignment horizontal="left"/>
    </xf>
    <xf numFmtId="0" fontId="7" fillId="4" borderId="24" xfId="0" applyFont="1" applyFill="1" applyBorder="1" applyAlignment="1">
      <alignment horizontal="center"/>
    </xf>
    <xf numFmtId="1" fontId="7" fillId="4" borderId="34" xfId="0" applyNumberFormat="1" applyFont="1" applyFill="1" applyBorder="1" applyAlignment="1">
      <alignment horizontal="center"/>
    </xf>
    <xf numFmtId="0" fontId="7" fillId="4" borderId="0" xfId="0" applyFont="1" applyFill="1" applyBorder="1" applyAlignment="1">
      <alignment horizontal="left"/>
    </xf>
    <xf numFmtId="0" fontId="3" fillId="8" borderId="7" xfId="0" applyFont="1" applyFill="1" applyBorder="1" applyAlignment="1">
      <alignment horizontal="center"/>
    </xf>
    <xf numFmtId="165" fontId="4" fillId="0" borderId="25" xfId="0" applyNumberFormat="1" applyFont="1" applyFill="1" applyBorder="1" applyAlignment="1">
      <alignment horizontal="right"/>
    </xf>
    <xf numFmtId="165" fontId="4" fillId="0" borderId="16" xfId="0" applyNumberFormat="1" applyFont="1" applyFill="1" applyBorder="1" applyAlignment="1">
      <alignment horizontal="right"/>
    </xf>
    <xf numFmtId="165" fontId="4" fillId="0" borderId="26" xfId="0" applyNumberFormat="1" applyFont="1" applyFill="1" applyBorder="1" applyAlignment="1">
      <alignment horizontal="right"/>
    </xf>
    <xf numFmtId="165" fontId="4" fillId="0" borderId="7" xfId="0" applyNumberFormat="1" applyFont="1" applyFill="1" applyBorder="1" applyAlignment="1">
      <alignment horizontal="right"/>
    </xf>
    <xf numFmtId="0" fontId="1" fillId="11" borderId="0" xfId="0" applyFont="1" applyFill="1"/>
    <xf numFmtId="1" fontId="5" fillId="9" borderId="30" xfId="0" applyNumberFormat="1" applyFont="1" applyFill="1" applyBorder="1" applyAlignment="1">
      <alignment horizontal="center"/>
    </xf>
    <xf numFmtId="1" fontId="5" fillId="3" borderId="37" xfId="0" applyNumberFormat="1" applyFont="1" applyFill="1" applyBorder="1" applyAlignment="1">
      <alignment horizontal="center"/>
    </xf>
    <xf numFmtId="1" fontId="5" fillId="5" borderId="31" xfId="0" applyNumberFormat="1" applyFont="1" applyFill="1" applyBorder="1" applyAlignment="1">
      <alignment horizont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7" borderId="26"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7" xfId="0" applyFont="1" applyFill="1" applyBorder="1" applyAlignment="1">
      <alignment horizontal="center" vertical="center"/>
    </xf>
    <xf numFmtId="0" fontId="1" fillId="0" borderId="0" xfId="0" applyFont="1" applyAlignment="1">
      <alignment horizontal="center" vertical="center"/>
    </xf>
    <xf numFmtId="0" fontId="8" fillId="2" borderId="0" xfId="0" applyFont="1" applyFill="1"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5" fillId="10" borderId="38" xfId="0" applyFont="1" applyFill="1" applyBorder="1"/>
    <xf numFmtId="9" fontId="5" fillId="10" borderId="31" xfId="1" applyFont="1" applyFill="1" applyBorder="1" applyAlignment="1">
      <alignment horizontal="center"/>
    </xf>
    <xf numFmtId="0" fontId="3" fillId="12" borderId="24" xfId="0" applyFont="1" applyFill="1" applyBorder="1" applyAlignment="1">
      <alignment horizontal="center"/>
    </xf>
    <xf numFmtId="164" fontId="3" fillId="12" borderId="34" xfId="0" applyNumberFormat="1" applyFont="1" applyFill="1" applyBorder="1" applyAlignment="1">
      <alignment horizontal="center" vertical="center"/>
    </xf>
    <xf numFmtId="164" fontId="3" fillId="12" borderId="14" xfId="0" applyNumberFormat="1" applyFont="1" applyFill="1" applyBorder="1" applyAlignment="1">
      <alignment horizontal="center" vertical="center"/>
    </xf>
    <xf numFmtId="0" fontId="5" fillId="12" borderId="19" xfId="0" applyFont="1" applyFill="1" applyBorder="1" applyAlignment="1">
      <alignment horizontal="center" vertical="center"/>
    </xf>
    <xf numFmtId="0" fontId="5" fillId="12" borderId="19" xfId="0" applyFont="1" applyFill="1" applyBorder="1" applyAlignment="1">
      <alignment horizontal="center"/>
    </xf>
    <xf numFmtId="0" fontId="5" fillId="12" borderId="8" xfId="0" applyFont="1" applyFill="1" applyBorder="1" applyAlignment="1">
      <alignment horizontal="center"/>
    </xf>
    <xf numFmtId="0" fontId="3" fillId="12" borderId="32" xfId="0" applyFont="1" applyFill="1" applyBorder="1" applyAlignment="1">
      <alignment horizontal="center"/>
    </xf>
    <xf numFmtId="0" fontId="10" fillId="11" borderId="0" xfId="0" applyFont="1" applyFill="1" applyAlignment="1">
      <alignment horizontal="right"/>
    </xf>
    <xf numFmtId="0" fontId="7" fillId="11" borderId="22" xfId="0" applyFont="1" applyFill="1" applyBorder="1"/>
    <xf numFmtId="0" fontId="7" fillId="11" borderId="23" xfId="0" applyFont="1" applyFill="1" applyBorder="1" applyAlignment="1">
      <alignment horizontal="center"/>
    </xf>
    <xf numFmtId="0" fontId="10" fillId="11" borderId="0" xfId="0" applyFont="1" applyFill="1"/>
    <xf numFmtId="1" fontId="0" fillId="0" borderId="0" xfId="0" applyNumberFormat="1"/>
    <xf numFmtId="2" fontId="0" fillId="0" borderId="0" xfId="0" applyNumberFormat="1"/>
    <xf numFmtId="1" fontId="10" fillId="11" borderId="0" xfId="0" applyNumberFormat="1" applyFont="1" applyFill="1" applyAlignment="1">
      <alignment horizontal="center"/>
    </xf>
    <xf numFmtId="1" fontId="10" fillId="11" borderId="0" xfId="0" applyNumberFormat="1" applyFont="1" applyFill="1" applyAlignment="1">
      <alignment horizontal="right"/>
    </xf>
    <xf numFmtId="0" fontId="10" fillId="11" borderId="30" xfId="0" applyFont="1" applyFill="1" applyBorder="1"/>
    <xf numFmtId="0" fontId="10" fillId="11" borderId="34" xfId="0" applyFont="1" applyFill="1" applyBorder="1" applyAlignment="1">
      <alignment horizontal="right"/>
    </xf>
    <xf numFmtId="1" fontId="10" fillId="11" borderId="34" xfId="0" applyNumberFormat="1" applyFont="1" applyFill="1" applyBorder="1" applyAlignment="1">
      <alignment horizontal="center"/>
    </xf>
    <xf numFmtId="1" fontId="7" fillId="4" borderId="24" xfId="0" applyNumberFormat="1" applyFont="1" applyFill="1" applyBorder="1" applyAlignment="1">
      <alignment horizontal="center"/>
    </xf>
    <xf numFmtId="9" fontId="5" fillId="11" borderId="0" xfId="1" applyFont="1" applyFill="1" applyBorder="1" applyAlignment="1">
      <alignment horizontal="center"/>
    </xf>
    <xf numFmtId="9" fontId="5" fillId="11" borderId="34" xfId="1" applyFont="1" applyFill="1" applyBorder="1" applyAlignment="1">
      <alignment horizontal="center"/>
    </xf>
    <xf numFmtId="0" fontId="7" fillId="4" borderId="9" xfId="0" applyFont="1" applyFill="1" applyBorder="1" applyAlignment="1">
      <alignment horizontal="center"/>
    </xf>
    <xf numFmtId="0" fontId="7" fillId="4" borderId="19" xfId="0" applyFont="1" applyFill="1" applyBorder="1" applyAlignment="1">
      <alignment horizontal="center"/>
    </xf>
    <xf numFmtId="0" fontId="5" fillId="9" borderId="11"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11" borderId="0" xfId="0" applyFont="1" applyFill="1" applyBorder="1" applyAlignment="1">
      <alignment horizontal="center" wrapText="1"/>
    </xf>
    <xf numFmtId="164" fontId="7" fillId="4" borderId="9" xfId="0" applyNumberFormat="1" applyFont="1" applyFill="1" applyBorder="1" applyAlignment="1">
      <alignment horizontal="center" vertical="center"/>
    </xf>
    <xf numFmtId="0" fontId="5" fillId="5" borderId="12" xfId="0" applyFont="1" applyFill="1" applyBorder="1" applyAlignment="1">
      <alignment horizontal="center" vertical="center"/>
    </xf>
    <xf numFmtId="0" fontId="13" fillId="11" borderId="17" xfId="0" applyFont="1" applyFill="1" applyBorder="1" applyAlignment="1"/>
    <xf numFmtId="0" fontId="14" fillId="11" borderId="17" xfId="0" applyFont="1" applyFill="1" applyBorder="1" applyAlignment="1"/>
    <xf numFmtId="0" fontId="7" fillId="4" borderId="17" xfId="0" applyFont="1" applyFill="1" applyBorder="1" applyAlignment="1">
      <alignment horizontal="center"/>
    </xf>
    <xf numFmtId="0" fontId="1" fillId="11" borderId="0" xfId="0" applyFont="1" applyFill="1" applyAlignment="1">
      <alignment horizontal="center" vertical="center"/>
    </xf>
    <xf numFmtId="0" fontId="7" fillId="11" borderId="23" xfId="0" applyFont="1" applyFill="1" applyBorder="1" applyAlignment="1">
      <alignment horizontal="right"/>
    </xf>
    <xf numFmtId="9" fontId="3" fillId="12" borderId="10" xfId="1" applyFont="1" applyFill="1" applyBorder="1" applyAlignment="1">
      <alignment horizontal="center"/>
    </xf>
    <xf numFmtId="9" fontId="5" fillId="10" borderId="39" xfId="1" applyFont="1" applyFill="1" applyBorder="1" applyAlignment="1">
      <alignment horizontal="center"/>
    </xf>
    <xf numFmtId="9" fontId="5" fillId="10" borderId="32" xfId="1" applyFont="1" applyFill="1" applyBorder="1" applyAlignment="1">
      <alignment horizontal="center"/>
    </xf>
    <xf numFmtId="9" fontId="5" fillId="10" borderId="12" xfId="1" applyFont="1" applyFill="1" applyBorder="1" applyAlignment="1">
      <alignment horizontal="center"/>
    </xf>
    <xf numFmtId="0" fontId="7" fillId="11" borderId="24" xfId="0" applyFont="1" applyFill="1" applyBorder="1"/>
    <xf numFmtId="0" fontId="10" fillId="11" borderId="34" xfId="0" applyFont="1" applyFill="1" applyBorder="1"/>
    <xf numFmtId="0" fontId="13" fillId="11" borderId="0" xfId="0" applyFont="1" applyFill="1" applyBorder="1" applyAlignment="1"/>
    <xf numFmtId="0" fontId="7" fillId="4" borderId="10" xfId="0" applyFont="1" applyFill="1" applyBorder="1" applyAlignment="1">
      <alignment horizontal="center"/>
    </xf>
    <xf numFmtId="0" fontId="7" fillId="4" borderId="22" xfId="0" applyFont="1" applyFill="1" applyBorder="1" applyAlignment="1"/>
    <xf numFmtId="0" fontId="7" fillId="4" borderId="24" xfId="0" applyFont="1" applyFill="1" applyBorder="1" applyAlignment="1"/>
    <xf numFmtId="0" fontId="17" fillId="11" borderId="0" xfId="0" applyFont="1" applyFill="1"/>
    <xf numFmtId="0" fontId="2" fillId="11" borderId="0" xfId="0" applyFont="1" applyFill="1"/>
    <xf numFmtId="0" fontId="3" fillId="4" borderId="24" xfId="0" applyFont="1" applyFill="1" applyBorder="1" applyAlignment="1">
      <alignment horizontal="center"/>
    </xf>
    <xf numFmtId="0" fontId="3" fillId="4" borderId="23" xfId="0" applyFont="1" applyFill="1" applyBorder="1" applyAlignment="1">
      <alignment horizontal="center"/>
    </xf>
    <xf numFmtId="0" fontId="7" fillId="11" borderId="0" xfId="0" applyFont="1" applyFill="1" applyBorder="1" applyAlignment="1"/>
    <xf numFmtId="0" fontId="3" fillId="11" borderId="0" xfId="0" applyFont="1" applyFill="1" applyBorder="1" applyAlignment="1">
      <alignment horizontal="center"/>
    </xf>
    <xf numFmtId="0" fontId="16" fillId="11" borderId="0" xfId="0" applyFont="1" applyFill="1"/>
    <xf numFmtId="0" fontId="16" fillId="11" borderId="0" xfId="0" applyFont="1" applyFill="1" applyAlignment="1">
      <alignment horizontal="center"/>
    </xf>
    <xf numFmtId="1" fontId="4" fillId="0" borderId="14" xfId="0" applyNumberFormat="1" applyFont="1" applyBorder="1"/>
    <xf numFmtId="0" fontId="16" fillId="11" borderId="0" xfId="0" applyFont="1" applyFill="1" applyAlignment="1">
      <alignment horizontal="right"/>
    </xf>
    <xf numFmtId="0" fontId="5" fillId="11" borderId="38" xfId="0" applyFont="1" applyFill="1" applyBorder="1"/>
    <xf numFmtId="9" fontId="5" fillId="11" borderId="38" xfId="1" applyFont="1" applyFill="1" applyBorder="1" applyAlignment="1">
      <alignment horizontal="center"/>
    </xf>
    <xf numFmtId="0" fontId="7" fillId="11" borderId="38" xfId="0" applyFont="1" applyFill="1" applyBorder="1" applyAlignment="1">
      <alignment horizontal="center"/>
    </xf>
    <xf numFmtId="165" fontId="10" fillId="11" borderId="0" xfId="0" applyNumberFormat="1" applyFont="1" applyFill="1" applyAlignment="1">
      <alignment horizontal="center"/>
    </xf>
    <xf numFmtId="0" fontId="16" fillId="11" borderId="0" xfId="0" applyFont="1" applyFill="1" applyAlignment="1">
      <alignment horizontal="center" vertical="center"/>
    </xf>
    <xf numFmtId="164" fontId="3" fillId="12" borderId="24" xfId="0" applyNumberFormat="1" applyFont="1" applyFill="1" applyBorder="1" applyAlignment="1">
      <alignment horizontal="center" vertical="center"/>
    </xf>
    <xf numFmtId="0" fontId="7" fillId="4" borderId="6" xfId="0" applyFont="1" applyFill="1" applyBorder="1"/>
    <xf numFmtId="0" fontId="7" fillId="4" borderId="22" xfId="0" applyFont="1" applyFill="1" applyBorder="1" applyAlignment="1">
      <alignment horizontal="left"/>
    </xf>
    <xf numFmtId="0" fontId="7" fillId="4" borderId="11" xfId="0" applyFont="1" applyFill="1" applyBorder="1"/>
    <xf numFmtId="0" fontId="7" fillId="4" borderId="8" xfId="0" applyFont="1" applyFill="1" applyBorder="1" applyAlignment="1">
      <alignment horizontal="left"/>
    </xf>
    <xf numFmtId="0" fontId="7" fillId="4" borderId="22" xfId="0" applyFont="1" applyFill="1" applyBorder="1" applyAlignment="1">
      <alignment horizontal="center"/>
    </xf>
    <xf numFmtId="0" fontId="7" fillId="4" borderId="18" xfId="0" applyFont="1" applyFill="1" applyBorder="1" applyAlignment="1">
      <alignment horizontal="left"/>
    </xf>
    <xf numFmtId="0" fontId="7" fillId="4" borderId="23" xfId="0" applyFont="1" applyFill="1" applyBorder="1" applyAlignment="1">
      <alignment horizontal="left"/>
    </xf>
    <xf numFmtId="0" fontId="7" fillId="4" borderId="9" xfId="0" applyFont="1" applyFill="1" applyBorder="1" applyAlignment="1">
      <alignment horizontal="left"/>
    </xf>
    <xf numFmtId="0" fontId="4" fillId="3" borderId="1" xfId="0" applyFont="1" applyFill="1" applyBorder="1" applyAlignment="1">
      <alignment horizontal="center"/>
    </xf>
    <xf numFmtId="0" fontId="4" fillId="3" borderId="20" xfId="0" applyFont="1" applyFill="1" applyBorder="1" applyAlignment="1">
      <alignment horizontal="center"/>
    </xf>
    <xf numFmtId="0" fontId="4" fillId="3" borderId="1" xfId="0" applyFont="1" applyFill="1" applyBorder="1"/>
    <xf numFmtId="0" fontId="1" fillId="3" borderId="1" xfId="0" applyFont="1" applyFill="1" applyBorder="1"/>
    <xf numFmtId="166" fontId="0" fillId="0" borderId="0" xfId="0" applyNumberFormat="1"/>
    <xf numFmtId="164" fontId="3" fillId="12" borderId="24" xfId="0" applyNumberFormat="1" applyFont="1" applyFill="1" applyBorder="1" applyAlignment="1">
      <alignment horizontal="center"/>
    </xf>
    <xf numFmtId="1" fontId="3" fillId="12" borderId="21" xfId="0" applyNumberFormat="1" applyFont="1" applyFill="1" applyBorder="1" applyAlignment="1">
      <alignment horizontal="center"/>
    </xf>
    <xf numFmtId="1" fontId="3" fillId="12" borderId="3" xfId="0" applyNumberFormat="1" applyFont="1" applyFill="1" applyBorder="1" applyAlignment="1">
      <alignment horizontal="center"/>
    </xf>
    <xf numFmtId="0" fontId="3" fillId="12" borderId="4" xfId="0" applyFont="1" applyFill="1" applyBorder="1" applyAlignment="1">
      <alignment horizontal="center"/>
    </xf>
    <xf numFmtId="1" fontId="3" fillId="12" borderId="20" xfId="0" applyNumberFormat="1" applyFont="1" applyFill="1" applyBorder="1" applyAlignment="1">
      <alignment horizontal="center"/>
    </xf>
    <xf numFmtId="1" fontId="3" fillId="12" borderId="1" xfId="0" applyNumberFormat="1" applyFont="1" applyFill="1" applyBorder="1" applyAlignment="1">
      <alignment horizontal="center"/>
    </xf>
    <xf numFmtId="0" fontId="3" fillId="12" borderId="2" xfId="0" applyFont="1" applyFill="1" applyBorder="1" applyAlignment="1">
      <alignment horizontal="center"/>
    </xf>
    <xf numFmtId="0" fontId="5" fillId="11" borderId="15" xfId="0" applyFont="1" applyFill="1" applyBorder="1" applyAlignment="1">
      <alignment horizontal="left"/>
    </xf>
    <xf numFmtId="0" fontId="5" fillId="11" borderId="15" xfId="0" applyFont="1" applyFill="1" applyBorder="1" applyAlignment="1">
      <alignment horizontal="center" vertical="center"/>
    </xf>
    <xf numFmtId="0" fontId="5" fillId="11" borderId="15" xfId="0" applyFont="1" applyFill="1" applyBorder="1" applyAlignment="1">
      <alignment horizontal="center"/>
    </xf>
    <xf numFmtId="1" fontId="5" fillId="11" borderId="0" xfId="0" applyNumberFormat="1" applyFont="1" applyFill="1" applyBorder="1" applyAlignment="1">
      <alignment horizontal="center"/>
    </xf>
    <xf numFmtId="1" fontId="5" fillId="11" borderId="11" xfId="0" applyNumberFormat="1" applyFont="1" applyFill="1" applyBorder="1" applyAlignment="1">
      <alignment horizontal="center"/>
    </xf>
    <xf numFmtId="1" fontId="5" fillId="11" borderId="16" xfId="0" applyNumberFormat="1" applyFont="1" applyFill="1" applyBorder="1" applyAlignment="1">
      <alignment horizontal="center"/>
    </xf>
    <xf numFmtId="1" fontId="5" fillId="11" borderId="12" xfId="0" applyNumberFormat="1" applyFont="1" applyFill="1" applyBorder="1" applyAlignment="1">
      <alignment horizontal="center"/>
    </xf>
    <xf numFmtId="9" fontId="5" fillId="11" borderId="12" xfId="1" applyFont="1" applyFill="1" applyBorder="1" applyAlignment="1">
      <alignment horizontal="center"/>
    </xf>
    <xf numFmtId="0" fontId="16" fillId="2" borderId="0" xfId="0" applyFont="1" applyFill="1" applyBorder="1"/>
    <xf numFmtId="0" fontId="3" fillId="2" borderId="0"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center"/>
    </xf>
    <xf numFmtId="1" fontId="3" fillId="2" borderId="0" xfId="0" applyNumberFormat="1" applyFont="1" applyFill="1" applyBorder="1" applyAlignment="1">
      <alignment horizontal="center"/>
    </xf>
    <xf numFmtId="9" fontId="3" fillId="2" borderId="0" xfId="1" applyFont="1" applyFill="1" applyBorder="1" applyAlignment="1">
      <alignment horizontal="center"/>
    </xf>
    <xf numFmtId="0" fontId="16" fillId="2" borderId="0" xfId="0" applyFont="1" applyFill="1" applyBorder="1" applyAlignment="1">
      <alignment horizontal="center"/>
    </xf>
    <xf numFmtId="0" fontId="3" fillId="2" borderId="0" xfId="0" applyFont="1" applyFill="1" applyBorder="1" applyAlignment="1">
      <alignment horizontal="left"/>
    </xf>
    <xf numFmtId="0" fontId="16" fillId="2" borderId="0" xfId="0" applyFont="1" applyFill="1" applyBorder="1" applyAlignment="1">
      <alignment horizontal="center" vertical="center"/>
    </xf>
    <xf numFmtId="1" fontId="3" fillId="12" borderId="24" xfId="0" applyNumberFormat="1" applyFont="1" applyFill="1" applyBorder="1" applyAlignment="1">
      <alignment horizontal="center"/>
    </xf>
    <xf numFmtId="0" fontId="16" fillId="11" borderId="0" xfId="0" applyFont="1" applyFill="1" applyAlignment="1">
      <alignment horizontal="center"/>
    </xf>
    <xf numFmtId="0" fontId="6" fillId="11" borderId="0" xfId="0" applyFont="1" applyFill="1" applyAlignment="1">
      <alignment horizontal="center"/>
    </xf>
    <xf numFmtId="0" fontId="6" fillId="11" borderId="13" xfId="0" applyFont="1" applyFill="1" applyBorder="1" applyAlignment="1">
      <alignment horizontal="center"/>
    </xf>
    <xf numFmtId="0" fontId="6" fillId="11" borderId="14" xfId="0" applyFont="1" applyFill="1" applyBorder="1" applyAlignment="1">
      <alignment horizontal="center"/>
    </xf>
    <xf numFmtId="0" fontId="6" fillId="11" borderId="0" xfId="0" applyFont="1" applyFill="1" applyBorder="1" applyAlignment="1">
      <alignment horizontal="center"/>
    </xf>
    <xf numFmtId="0" fontId="5" fillId="10" borderId="36"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10" fillId="11" borderId="18" xfId="0" applyFont="1" applyFill="1" applyBorder="1" applyAlignment="1">
      <alignment horizontal="right"/>
    </xf>
    <xf numFmtId="0" fontId="10" fillId="11" borderId="33" xfId="0" applyFont="1" applyFill="1" applyBorder="1" applyAlignment="1">
      <alignment horizontal="right"/>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11" xfId="0" applyFont="1" applyFill="1" applyBorder="1" applyAlignment="1">
      <alignment horizontal="center" wrapText="1"/>
    </xf>
    <xf numFmtId="0" fontId="7" fillId="4" borderId="0" xfId="0" applyFont="1" applyFill="1" applyBorder="1" applyAlignment="1">
      <alignment horizontal="center" wrapText="1"/>
    </xf>
    <xf numFmtId="0" fontId="7" fillId="4" borderId="5" xfId="0" applyFont="1" applyFill="1" applyBorder="1" applyAlignment="1">
      <alignment horizontal="center"/>
    </xf>
    <xf numFmtId="0" fontId="7" fillId="4" borderId="17" xfId="0" applyFont="1" applyFill="1" applyBorder="1" applyAlignment="1">
      <alignment horizontal="center"/>
    </xf>
    <xf numFmtId="0" fontId="7" fillId="4" borderId="28" xfId="0" applyFont="1" applyFill="1" applyBorder="1" applyAlignment="1">
      <alignment horizontal="center"/>
    </xf>
    <xf numFmtId="0" fontId="7" fillId="4" borderId="38" xfId="0" applyFont="1" applyFill="1" applyBorder="1" applyAlignment="1">
      <alignment horizontal="center"/>
    </xf>
    <xf numFmtId="0" fontId="13" fillId="11" borderId="17" xfId="0" applyFont="1" applyFill="1" applyBorder="1" applyAlignment="1">
      <alignment horizontal="center"/>
    </xf>
    <xf numFmtId="0" fontId="3" fillId="12" borderId="16" xfId="0" applyFont="1" applyFill="1" applyBorder="1" applyAlignment="1">
      <alignment horizontal="center" vertical="center"/>
    </xf>
    <xf numFmtId="0" fontId="3" fillId="12" borderId="7" xfId="0" applyFont="1" applyFill="1" applyBorder="1" applyAlignment="1">
      <alignment horizontal="center" vertical="center"/>
    </xf>
    <xf numFmtId="0" fontId="5" fillId="10" borderId="35" xfId="0" applyFont="1" applyFill="1" applyBorder="1" applyAlignment="1">
      <alignment horizontal="center"/>
    </xf>
    <xf numFmtId="0" fontId="5" fillId="10" borderId="29" xfId="0" applyFont="1" applyFill="1" applyBorder="1" applyAlignment="1">
      <alignment horizontal="center"/>
    </xf>
    <xf numFmtId="0" fontId="5" fillId="9" borderId="15" xfId="0" applyFont="1" applyFill="1" applyBorder="1" applyAlignment="1">
      <alignment horizontal="center" wrapText="1"/>
    </xf>
    <xf numFmtId="0" fontId="5" fillId="9" borderId="7" xfId="0" applyFont="1" applyFill="1" applyBorder="1" applyAlignment="1">
      <alignment horizontal="center" wrapText="1"/>
    </xf>
    <xf numFmtId="0" fontId="5" fillId="3" borderId="15" xfId="0" applyFont="1" applyFill="1" applyBorder="1" applyAlignment="1">
      <alignment horizontal="center" wrapText="1"/>
    </xf>
    <xf numFmtId="0" fontId="5" fillId="3" borderId="7" xfId="0" applyFont="1" applyFill="1" applyBorder="1" applyAlignment="1">
      <alignment horizontal="center" wrapText="1"/>
    </xf>
    <xf numFmtId="0" fontId="5" fillId="5" borderId="15" xfId="0" applyFont="1" applyFill="1" applyBorder="1" applyAlignment="1">
      <alignment horizontal="center" wrapText="1"/>
    </xf>
    <xf numFmtId="0" fontId="5" fillId="5" borderId="7" xfId="0" applyFont="1" applyFill="1" applyBorder="1" applyAlignment="1">
      <alignment horizontal="center" wrapText="1"/>
    </xf>
    <xf numFmtId="0" fontId="7" fillId="4" borderId="22" xfId="0" applyFont="1" applyFill="1" applyBorder="1" applyAlignment="1">
      <alignment horizontal="left"/>
    </xf>
    <xf numFmtId="0" fontId="7" fillId="4" borderId="24" xfId="0" applyFont="1" applyFill="1" applyBorder="1" applyAlignment="1">
      <alignment horizontal="left"/>
    </xf>
    <xf numFmtId="0" fontId="7" fillId="4" borderId="22" xfId="0" applyFont="1" applyFill="1" applyBorder="1" applyAlignment="1">
      <alignment horizontal="center"/>
    </xf>
    <xf numFmtId="0" fontId="7" fillId="4" borderId="24" xfId="0" applyFont="1" applyFill="1" applyBorder="1" applyAlignment="1">
      <alignment horizontal="center"/>
    </xf>
    <xf numFmtId="0" fontId="1" fillId="13" borderId="0" xfId="0" applyFont="1" applyFill="1" applyBorder="1" applyAlignment="1">
      <alignment horizontal="center"/>
    </xf>
    <xf numFmtId="0" fontId="1" fillId="3" borderId="1"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009900"/>
      <color rgb="FF00FF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54"/>
  <sheetViews>
    <sheetView tabSelected="1" zoomScaleNormal="100" zoomScaleSheetLayoutView="148" workbookViewId="0">
      <selection activeCell="U8" sqref="U8"/>
    </sheetView>
  </sheetViews>
  <sheetFormatPr defaultRowHeight="11.25"/>
  <cols>
    <col min="1" max="1" width="3.42578125" style="1" customWidth="1"/>
    <col min="2" max="2" width="18" style="1" customWidth="1"/>
    <col min="3" max="3" width="6.28515625" style="38" bestFit="1" customWidth="1"/>
    <col min="4" max="4" width="4.28515625" style="1" bestFit="1" customWidth="1"/>
    <col min="5" max="5" width="8.42578125" style="1" customWidth="1"/>
    <col min="6" max="6" width="10" style="1" customWidth="1"/>
    <col min="7" max="7" width="7.42578125" style="1" customWidth="1"/>
    <col min="8" max="8" width="9" style="1" customWidth="1"/>
    <col min="9" max="9" width="8.42578125" style="1" customWidth="1"/>
    <col min="10" max="10" width="4.28515625" style="1" customWidth="1"/>
    <col min="11" max="11" width="5.5703125" style="1" customWidth="1"/>
    <col min="12" max="12" width="5.7109375" style="1" customWidth="1"/>
    <col min="13" max="17" width="5.5703125" style="1" bestFit="1" customWidth="1"/>
    <col min="18" max="18" width="4.5703125" style="1" bestFit="1" customWidth="1"/>
    <col min="19" max="19" width="5.85546875" style="1" customWidth="1"/>
    <col min="20" max="20" width="5.140625" style="1" customWidth="1"/>
    <col min="21" max="22" width="4.5703125" style="1" bestFit="1" customWidth="1"/>
    <col min="23" max="23" width="4.5703125" style="1" customWidth="1"/>
    <col min="24" max="24" width="4.42578125" style="1" customWidth="1"/>
    <col min="25" max="16384" width="9.140625" style="1"/>
  </cols>
  <sheetData>
    <row r="1" spans="1:24" ht="12" thickBot="1">
      <c r="A1" s="28"/>
      <c r="B1" s="28"/>
      <c r="C1" s="75"/>
      <c r="D1" s="28"/>
      <c r="E1" s="28"/>
      <c r="F1" s="28"/>
      <c r="G1" s="28"/>
      <c r="H1" s="28"/>
      <c r="I1" s="28"/>
      <c r="J1" s="28"/>
      <c r="K1" s="28"/>
      <c r="L1" s="28"/>
      <c r="M1" s="28"/>
      <c r="N1" s="28"/>
      <c r="O1" s="28"/>
      <c r="P1" s="28"/>
      <c r="Q1" s="28"/>
      <c r="R1" s="28"/>
      <c r="S1" s="28"/>
      <c r="T1" s="28"/>
      <c r="U1" s="28"/>
      <c r="V1" s="28"/>
      <c r="W1" s="28"/>
      <c r="X1" s="28"/>
    </row>
    <row r="2" spans="1:24" ht="11.25" customHeight="1" thickBot="1">
      <c r="A2" s="28"/>
      <c r="B2" s="160" t="s">
        <v>191</v>
      </c>
      <c r="C2" s="107" t="s">
        <v>0</v>
      </c>
      <c r="D2" s="44">
        <v>33</v>
      </c>
      <c r="E2" s="162" t="s">
        <v>34</v>
      </c>
      <c r="F2" s="163"/>
      <c r="G2" s="77">
        <v>0.77</v>
      </c>
      <c r="H2" s="151" t="s">
        <v>42</v>
      </c>
      <c r="I2" s="152"/>
      <c r="J2" s="152"/>
      <c r="K2" s="85" t="s">
        <v>32</v>
      </c>
      <c r="L2" s="86"/>
      <c r="M2" s="62">
        <f>SUM(Data1!J9)</f>
        <v>158.94</v>
      </c>
      <c r="N2" s="62" t="s">
        <v>78</v>
      </c>
      <c r="O2" s="85" t="s">
        <v>48</v>
      </c>
      <c r="P2" s="86"/>
      <c r="Q2" s="65" t="s">
        <v>49</v>
      </c>
      <c r="R2" s="84" t="s">
        <v>44</v>
      </c>
      <c r="S2" s="113" t="s">
        <v>158</v>
      </c>
      <c r="T2" s="114"/>
      <c r="U2" s="112" t="s">
        <v>19</v>
      </c>
      <c r="V2" s="111" t="s">
        <v>20</v>
      </c>
      <c r="W2" s="111" t="s">
        <v>21</v>
      </c>
      <c r="X2" s="83"/>
    </row>
    <row r="3" spans="1:24" ht="11.25" customHeight="1" thickBot="1">
      <c r="A3" s="28"/>
      <c r="B3" s="161"/>
      <c r="C3" s="107" t="s">
        <v>36</v>
      </c>
      <c r="D3" s="44">
        <v>65</v>
      </c>
      <c r="E3" s="10" t="s">
        <v>6</v>
      </c>
      <c r="F3" s="42" t="s">
        <v>7</v>
      </c>
      <c r="G3" s="78">
        <v>0.6</v>
      </c>
      <c r="H3" s="153"/>
      <c r="I3" s="154"/>
      <c r="J3" s="154"/>
      <c r="K3" s="85" t="s">
        <v>117</v>
      </c>
      <c r="L3" s="86"/>
      <c r="M3" s="62">
        <f>SUM(Data1!J12)</f>
        <v>140.63999999999999</v>
      </c>
      <c r="N3" s="62" t="s">
        <v>78</v>
      </c>
      <c r="O3" s="85" t="s">
        <v>50</v>
      </c>
      <c r="P3" s="86"/>
      <c r="Q3" s="44">
        <v>14</v>
      </c>
      <c r="R3" s="140">
        <v>30</v>
      </c>
      <c r="S3" s="175" t="s">
        <v>167</v>
      </c>
      <c r="T3" s="175"/>
      <c r="U3" s="117">
        <v>1</v>
      </c>
      <c r="V3" s="118">
        <v>3</v>
      </c>
      <c r="W3" s="119">
        <v>11</v>
      </c>
      <c r="X3" s="28"/>
    </row>
    <row r="4" spans="1:24" ht="11.25" customHeight="1" thickBot="1">
      <c r="A4" s="28"/>
      <c r="B4" s="103" t="s">
        <v>16</v>
      </c>
      <c r="C4" s="46">
        <v>175</v>
      </c>
      <c r="D4" s="108" t="s">
        <v>18</v>
      </c>
      <c r="E4" s="6" t="s">
        <v>8</v>
      </c>
      <c r="F4" s="7" t="s">
        <v>9</v>
      </c>
      <c r="G4" s="79">
        <v>0.7</v>
      </c>
      <c r="H4" s="155" t="s">
        <v>25</v>
      </c>
      <c r="I4" s="156"/>
      <c r="J4" s="50">
        <v>225</v>
      </c>
      <c r="K4" s="85" t="s">
        <v>40</v>
      </c>
      <c r="L4" s="86"/>
      <c r="M4" s="20">
        <f>SUM(Data1!J4)</f>
        <v>187</v>
      </c>
      <c r="N4" s="20" t="s">
        <v>78</v>
      </c>
      <c r="O4" s="85" t="s">
        <v>51</v>
      </c>
      <c r="P4" s="86"/>
      <c r="Q4" s="44">
        <v>13</v>
      </c>
      <c r="R4" s="140">
        <v>0</v>
      </c>
      <c r="S4" s="175" t="s">
        <v>168</v>
      </c>
      <c r="T4" s="175"/>
      <c r="U4" s="120">
        <v>26</v>
      </c>
      <c r="V4" s="121">
        <v>2</v>
      </c>
      <c r="W4" s="122">
        <v>11</v>
      </c>
      <c r="X4" s="28"/>
    </row>
    <row r="5" spans="1:24" ht="11.25" customHeight="1" thickBot="1">
      <c r="A5" s="28"/>
      <c r="B5" s="104" t="s">
        <v>157</v>
      </c>
      <c r="C5" s="102">
        <v>-10</v>
      </c>
      <c r="D5" s="109" t="s">
        <v>18</v>
      </c>
      <c r="E5" s="8" t="s">
        <v>10</v>
      </c>
      <c r="F5" s="9" t="s">
        <v>11</v>
      </c>
      <c r="G5" s="80">
        <v>0.8</v>
      </c>
      <c r="H5" s="155" t="s">
        <v>26</v>
      </c>
      <c r="I5" s="156"/>
      <c r="J5" s="50">
        <v>175</v>
      </c>
      <c r="K5" s="170" t="s">
        <v>165</v>
      </c>
      <c r="L5" s="171"/>
      <c r="M5" s="44">
        <v>140</v>
      </c>
      <c r="N5" s="20" t="s">
        <v>78</v>
      </c>
      <c r="O5" s="85" t="s">
        <v>52</v>
      </c>
      <c r="P5" s="86"/>
      <c r="Q5" s="89">
        <f>SUM(Data1!O5)</f>
        <v>1</v>
      </c>
      <c r="R5" s="90">
        <f>SUM(Data1!Q5)</f>
        <v>30</v>
      </c>
      <c r="S5" s="28"/>
      <c r="T5" s="28"/>
      <c r="U5" s="28"/>
      <c r="V5" s="28"/>
      <c r="W5" s="28"/>
      <c r="X5" s="28"/>
    </row>
    <row r="6" spans="1:24" ht="11.25" customHeight="1" thickBot="1">
      <c r="A6" s="28"/>
      <c r="B6" s="105" t="s">
        <v>17</v>
      </c>
      <c r="C6" s="45">
        <v>174</v>
      </c>
      <c r="D6" s="22" t="s">
        <v>18</v>
      </c>
      <c r="E6" s="10" t="s">
        <v>12</v>
      </c>
      <c r="F6" s="42" t="s">
        <v>13</v>
      </c>
      <c r="G6" s="78">
        <v>0.9</v>
      </c>
      <c r="H6" s="157" t="s">
        <v>24</v>
      </c>
      <c r="I6" s="158"/>
      <c r="J6" s="74">
        <f>SUM(Data1!A48)</f>
        <v>5</v>
      </c>
      <c r="K6" s="172" t="s">
        <v>164</v>
      </c>
      <c r="L6" s="173"/>
      <c r="M6" s="116">
        <v>4.7</v>
      </c>
      <c r="N6" s="20" t="s">
        <v>163</v>
      </c>
      <c r="O6" s="28"/>
      <c r="P6" s="28"/>
      <c r="Q6" s="28"/>
      <c r="R6" s="28"/>
      <c r="S6" s="28"/>
      <c r="T6" s="28"/>
      <c r="U6" s="28"/>
      <c r="V6" s="28"/>
      <c r="W6" s="28"/>
      <c r="X6" s="28"/>
    </row>
    <row r="7" spans="1:24" ht="11.25" customHeight="1">
      <c r="A7" s="28"/>
      <c r="B7" s="106" t="s">
        <v>22</v>
      </c>
      <c r="C7" s="70">
        <f>SUM(C6-C4)</f>
        <v>-1</v>
      </c>
      <c r="D7" s="110" t="s">
        <v>18</v>
      </c>
      <c r="E7" s="28"/>
      <c r="F7" s="97"/>
      <c r="G7" s="98"/>
      <c r="H7" s="99"/>
      <c r="I7" s="99"/>
      <c r="J7" s="28"/>
      <c r="K7" s="93" t="s">
        <v>147</v>
      </c>
      <c r="L7" s="93"/>
      <c r="M7" s="93"/>
      <c r="N7" s="57">
        <f>SUM(Data1!S26)</f>
        <v>6</v>
      </c>
      <c r="O7" s="94" t="s">
        <v>149</v>
      </c>
      <c r="P7" s="57">
        <f>SUM(Data1!W26)</f>
        <v>0</v>
      </c>
      <c r="Q7" s="93" t="s">
        <v>148</v>
      </c>
      <c r="R7" s="28"/>
      <c r="S7" s="28"/>
      <c r="T7" s="28"/>
      <c r="U7" s="28"/>
      <c r="V7" s="28"/>
      <c r="W7" s="28"/>
      <c r="X7" s="28"/>
    </row>
    <row r="8" spans="1:24" ht="11.25" customHeight="1">
      <c r="A8" s="28"/>
      <c r="B8" s="93"/>
      <c r="C8" s="101"/>
      <c r="D8" s="93"/>
      <c r="E8" s="28"/>
      <c r="F8" s="73"/>
      <c r="G8" s="72"/>
      <c r="H8" s="72"/>
      <c r="I8" s="72"/>
      <c r="J8" s="28"/>
      <c r="K8" s="28"/>
      <c r="L8" s="28"/>
      <c r="M8" s="28"/>
      <c r="N8" s="28"/>
      <c r="O8" s="28"/>
      <c r="P8" s="96" t="s">
        <v>166</v>
      </c>
      <c r="Q8" s="100">
        <f>SUM(Data1!AC24)</f>
        <v>-0.16666666666666666</v>
      </c>
      <c r="R8" s="28"/>
      <c r="S8" s="28"/>
      <c r="T8" s="28"/>
      <c r="U8" s="28"/>
      <c r="V8" s="28"/>
      <c r="W8" s="28"/>
      <c r="X8" s="28"/>
    </row>
    <row r="9" spans="1:24" ht="11.25" customHeight="1" thickBot="1">
      <c r="A9" s="28"/>
      <c r="B9" s="149" t="s">
        <v>31</v>
      </c>
      <c r="C9" s="149"/>
      <c r="D9" s="149"/>
      <c r="E9" s="150"/>
      <c r="F9" s="67" t="s">
        <v>4</v>
      </c>
      <c r="G9" s="68" t="s">
        <v>30</v>
      </c>
      <c r="H9" s="71" t="s">
        <v>5</v>
      </c>
      <c r="I9" s="146" t="s">
        <v>82</v>
      </c>
      <c r="J9" s="28"/>
      <c r="K9" s="28"/>
      <c r="L9" s="28"/>
      <c r="M9" s="28"/>
      <c r="N9" s="28"/>
      <c r="O9" s="28"/>
      <c r="P9" s="96" t="s">
        <v>159</v>
      </c>
      <c r="Q9" s="57">
        <f>SUM(Data1!K26)</f>
        <v>55</v>
      </c>
      <c r="R9" s="94" t="s">
        <v>149</v>
      </c>
      <c r="S9" s="28"/>
      <c r="T9" s="28"/>
      <c r="U9" s="96"/>
      <c r="V9" s="28"/>
      <c r="W9" s="28"/>
      <c r="X9" s="28"/>
    </row>
    <row r="10" spans="1:24" ht="11.25" customHeight="1" thickBot="1">
      <c r="A10" s="28"/>
      <c r="B10" s="159" t="s">
        <v>79</v>
      </c>
      <c r="C10" s="159"/>
      <c r="D10" s="159"/>
      <c r="E10" s="159"/>
      <c r="F10" s="164" t="s">
        <v>80</v>
      </c>
      <c r="G10" s="166" t="s">
        <v>80</v>
      </c>
      <c r="H10" s="168" t="s">
        <v>80</v>
      </c>
      <c r="I10" s="147"/>
      <c r="J10" s="69"/>
      <c r="K10" s="91"/>
      <c r="L10" s="91"/>
      <c r="M10" s="92"/>
      <c r="N10" s="92"/>
      <c r="O10" s="83"/>
      <c r="P10" s="28"/>
      <c r="Q10" s="28"/>
      <c r="R10" s="28"/>
      <c r="S10" s="28"/>
      <c r="T10" s="28"/>
      <c r="U10" s="28"/>
      <c r="V10" s="28"/>
      <c r="W10" s="28"/>
      <c r="X10" s="28"/>
    </row>
    <row r="11" spans="1:24" ht="13.5" thickBot="1">
      <c r="A11" s="28"/>
      <c r="B11" s="49" t="s">
        <v>15</v>
      </c>
      <c r="C11" s="47" t="s">
        <v>1</v>
      </c>
      <c r="D11" s="48" t="s">
        <v>2</v>
      </c>
      <c r="E11" s="66" t="s">
        <v>3</v>
      </c>
      <c r="F11" s="165"/>
      <c r="G11" s="167"/>
      <c r="H11" s="169"/>
      <c r="I11" s="148"/>
      <c r="J11" s="69"/>
      <c r="K11" s="28"/>
      <c r="L11" s="28"/>
      <c r="M11" s="28"/>
      <c r="N11" s="28"/>
      <c r="O11" s="83" t="s">
        <v>81</v>
      </c>
      <c r="P11" s="28"/>
      <c r="Q11" s="28"/>
      <c r="R11" s="28"/>
      <c r="S11" s="28"/>
      <c r="T11" s="28"/>
      <c r="U11" s="28"/>
      <c r="V11" s="28"/>
      <c r="W11" s="28"/>
      <c r="X11" s="28"/>
    </row>
    <row r="12" spans="1:24">
      <c r="A12" s="28"/>
      <c r="B12" s="17" t="s">
        <v>47</v>
      </c>
      <c r="C12" s="32">
        <v>135</v>
      </c>
      <c r="D12" s="3">
        <v>1</v>
      </c>
      <c r="E12" s="21">
        <f>SUM(Data1!F2)</f>
        <v>135</v>
      </c>
      <c r="F12" s="29">
        <f>SUM(Data1!G2)</f>
        <v>116.3835</v>
      </c>
      <c r="G12" s="30">
        <f>SUM(Data1!H2)</f>
        <v>101.8845</v>
      </c>
      <c r="H12" s="31">
        <f>SUM(Data1!I2)</f>
        <v>90.301500000000004</v>
      </c>
      <c r="I12" s="43">
        <f t="shared" ref="I12:I38" si="0">SUM(E12/C$6)</f>
        <v>0.77586206896551724</v>
      </c>
      <c r="J12" s="63"/>
      <c r="K12" s="174" t="s">
        <v>53</v>
      </c>
      <c r="L12" s="174"/>
      <c r="M12" s="174"/>
      <c r="N12" s="174"/>
      <c r="O12" s="174"/>
      <c r="P12" s="174"/>
      <c r="Q12" s="174"/>
      <c r="R12" s="174"/>
      <c r="S12" s="174"/>
      <c r="T12" s="174"/>
      <c r="U12" s="174"/>
      <c r="V12" s="28"/>
      <c r="W12" s="28"/>
      <c r="X12" s="28"/>
    </row>
    <row r="13" spans="1:24" ht="12" thickBot="1">
      <c r="A13" s="28"/>
      <c r="B13" s="11" t="s">
        <v>180</v>
      </c>
      <c r="C13" s="33">
        <v>135</v>
      </c>
      <c r="D13" s="2">
        <v>2</v>
      </c>
      <c r="E13" s="21">
        <f>SUM(Data1!F3)</f>
        <v>141.75</v>
      </c>
      <c r="F13" s="29">
        <f>SUM(Data1!G3)</f>
        <v>122.202675</v>
      </c>
      <c r="G13" s="30">
        <f>SUM(Data1!H3)</f>
        <v>106.97872500000001</v>
      </c>
      <c r="H13" s="31">
        <f>SUM(Data1!I3)</f>
        <v>94.816575</v>
      </c>
      <c r="I13" s="43">
        <f t="shared" si="0"/>
        <v>0.81465517241379315</v>
      </c>
      <c r="J13" s="63"/>
      <c r="K13" s="143" t="s">
        <v>76</v>
      </c>
      <c r="L13" s="144"/>
      <c r="M13" s="144"/>
      <c r="N13" s="144"/>
      <c r="O13" s="144"/>
      <c r="P13" s="28"/>
      <c r="Q13" s="145" t="s">
        <v>77</v>
      </c>
      <c r="R13" s="145"/>
      <c r="S13" s="145"/>
      <c r="T13" s="145"/>
      <c r="U13" s="145"/>
      <c r="V13" s="28"/>
      <c r="W13" s="28"/>
      <c r="X13" s="28"/>
    </row>
    <row r="14" spans="1:24" ht="12" thickBot="1">
      <c r="A14" s="28"/>
      <c r="B14" s="11" t="s">
        <v>181</v>
      </c>
      <c r="C14" s="33">
        <v>135</v>
      </c>
      <c r="D14" s="2">
        <v>3</v>
      </c>
      <c r="E14" s="21">
        <f>SUM(Data1!F4)</f>
        <v>146.88000000000002</v>
      </c>
      <c r="F14" s="29">
        <f>SUM(Data1!G4)</f>
        <v>126.62524800000001</v>
      </c>
      <c r="G14" s="30">
        <f>SUM(Data1!H4)</f>
        <v>110.85033600000003</v>
      </c>
      <c r="H14" s="31">
        <f>SUM(Data1!I4)</f>
        <v>98.248032000000023</v>
      </c>
      <c r="I14" s="43">
        <f t="shared" si="0"/>
        <v>0.84413793103448287</v>
      </c>
      <c r="J14" s="63"/>
      <c r="K14" s="52" t="s">
        <v>70</v>
      </c>
      <c r="L14" s="81"/>
      <c r="M14" s="81"/>
      <c r="N14" s="76" t="s">
        <v>49</v>
      </c>
      <c r="O14" s="53" t="s">
        <v>44</v>
      </c>
      <c r="P14" s="28"/>
      <c r="Q14" s="52" t="s">
        <v>192</v>
      </c>
      <c r="R14" s="81"/>
      <c r="S14" s="81"/>
      <c r="T14" s="76" t="s">
        <v>49</v>
      </c>
      <c r="U14" s="53" t="s">
        <v>44</v>
      </c>
      <c r="V14" s="28"/>
      <c r="W14" s="28"/>
      <c r="X14" s="28"/>
    </row>
    <row r="15" spans="1:24">
      <c r="A15" s="28"/>
      <c r="B15" s="11" t="s">
        <v>182</v>
      </c>
      <c r="C15" s="33">
        <v>175</v>
      </c>
      <c r="D15" s="2">
        <v>10</v>
      </c>
      <c r="E15" s="21">
        <f>SUM(Data1!F5)</f>
        <v>231.875</v>
      </c>
      <c r="F15" s="29">
        <f>SUM(Data1!G5)</f>
        <v>199.8994375</v>
      </c>
      <c r="G15" s="30">
        <f>SUM(Data1!H5)</f>
        <v>174.99606250000002</v>
      </c>
      <c r="H15" s="31">
        <f>SUM(Data1!I5)</f>
        <v>155.10118750000001</v>
      </c>
      <c r="I15" s="43">
        <f t="shared" si="0"/>
        <v>1.3326149425287357</v>
      </c>
      <c r="J15" s="63"/>
      <c r="K15" s="54" t="s">
        <v>71</v>
      </c>
      <c r="L15" s="54"/>
      <c r="M15" s="54"/>
      <c r="N15" s="58">
        <f>SUM(Data1!N15)</f>
        <v>7</v>
      </c>
      <c r="O15" s="57">
        <f>SUM(Data1!O15)</f>
        <v>15</v>
      </c>
      <c r="P15" s="28"/>
      <c r="Q15" s="54" t="s">
        <v>193</v>
      </c>
      <c r="R15" s="54"/>
      <c r="S15" s="54"/>
      <c r="T15" s="51">
        <f>SUM(Data1!N20)</f>
        <v>5</v>
      </c>
      <c r="U15" s="57">
        <f>SUM(Data1!O20)</f>
        <v>45</v>
      </c>
      <c r="V15" s="28"/>
      <c r="W15" s="28"/>
      <c r="X15" s="28"/>
    </row>
    <row r="16" spans="1:24">
      <c r="A16" s="28"/>
      <c r="B16" s="11" t="s">
        <v>183</v>
      </c>
      <c r="C16" s="33">
        <v>175</v>
      </c>
      <c r="D16" s="2">
        <v>5</v>
      </c>
      <c r="E16" s="21">
        <f>SUM(Data1!F6)</f>
        <v>203</v>
      </c>
      <c r="F16" s="29">
        <f>SUM(Data1!G6)</f>
        <v>175.00629999999998</v>
      </c>
      <c r="G16" s="30">
        <f>SUM(Data1!H6)</f>
        <v>153.20410000000001</v>
      </c>
      <c r="H16" s="31">
        <f>SUM(Data1!I6)</f>
        <v>135.7867</v>
      </c>
      <c r="I16" s="43">
        <f t="shared" si="0"/>
        <v>1.1666666666666667</v>
      </c>
      <c r="J16" s="63"/>
      <c r="K16" s="54" t="s">
        <v>72</v>
      </c>
      <c r="L16" s="54"/>
      <c r="M16" s="54"/>
      <c r="N16" s="58">
        <f>SUM(Data1!N16)</f>
        <v>3</v>
      </c>
      <c r="O16" s="57">
        <f>SUM(Data1!O16)</f>
        <v>37.5</v>
      </c>
      <c r="P16" s="28"/>
      <c r="Q16" s="54" t="s">
        <v>195</v>
      </c>
      <c r="R16" s="54"/>
      <c r="S16" s="54"/>
      <c r="T16" s="51">
        <f>SUM(Data1!N21)</f>
        <v>2</v>
      </c>
      <c r="U16" s="57">
        <f>SUM(Data1!O21)</f>
        <v>52.5</v>
      </c>
      <c r="V16" s="28"/>
      <c r="W16" s="28"/>
      <c r="X16" s="28"/>
    </row>
    <row r="17" spans="1:24">
      <c r="A17" s="28"/>
      <c r="B17" s="11" t="s">
        <v>184</v>
      </c>
      <c r="C17" s="33">
        <v>135</v>
      </c>
      <c r="D17" s="2">
        <v>6</v>
      </c>
      <c r="E17" s="21">
        <f>SUM(Data1!F7)</f>
        <v>160.65</v>
      </c>
      <c r="F17" s="29">
        <f>SUM(Data1!G7)</f>
        <v>138.496365</v>
      </c>
      <c r="G17" s="30">
        <f>SUM(Data1!H7)</f>
        <v>121.24255500000001</v>
      </c>
      <c r="H17" s="31">
        <f>SUM(Data1!I7)</f>
        <v>107.45878500000001</v>
      </c>
      <c r="I17" s="43">
        <f t="shared" si="0"/>
        <v>0.9232758620689655</v>
      </c>
      <c r="J17" s="63"/>
      <c r="K17" s="54" t="s">
        <v>73</v>
      </c>
      <c r="L17" s="54"/>
      <c r="M17" s="54"/>
      <c r="N17" s="58">
        <f>SUM(Data1!N17)</f>
        <v>1</v>
      </c>
      <c r="O17" s="57">
        <f>SUM(Data1!O17)</f>
        <v>48.75</v>
      </c>
      <c r="P17" s="28"/>
      <c r="Q17" s="54" t="s">
        <v>196</v>
      </c>
      <c r="R17" s="54"/>
      <c r="S17" s="54"/>
      <c r="T17" s="51">
        <f>SUM(Data1!N22)</f>
        <v>1</v>
      </c>
      <c r="U17" s="57">
        <f>SUM(Data1!O22)</f>
        <v>26.25</v>
      </c>
      <c r="V17" s="28"/>
      <c r="W17" s="28"/>
      <c r="X17" s="28"/>
    </row>
    <row r="18" spans="1:24">
      <c r="A18" s="28"/>
      <c r="B18" s="11" t="s">
        <v>188</v>
      </c>
      <c r="C18" s="33">
        <v>135</v>
      </c>
      <c r="D18" s="2">
        <v>7</v>
      </c>
      <c r="E18" s="21">
        <f>SUM(Data1!F8)</f>
        <v>165.375</v>
      </c>
      <c r="F18" s="29">
        <f>SUM(Data1!G8)</f>
        <v>142.56978749999999</v>
      </c>
      <c r="G18" s="30">
        <f>SUM(Data1!H8)</f>
        <v>124.80851250000001</v>
      </c>
      <c r="H18" s="31">
        <f>SUM(Data1!I8)</f>
        <v>110.61933750000001</v>
      </c>
      <c r="I18" s="43">
        <f t="shared" si="0"/>
        <v>0.95043103448275867</v>
      </c>
      <c r="J18" s="63"/>
      <c r="K18" s="54" t="s">
        <v>74</v>
      </c>
      <c r="L18" s="54"/>
      <c r="M18" s="54"/>
      <c r="N18" s="58">
        <f>SUM(Data1!N18)</f>
        <v>0</v>
      </c>
      <c r="O18" s="57">
        <f>SUM(Data1!O18)</f>
        <v>54.375</v>
      </c>
      <c r="P18" s="28"/>
      <c r="Q18" s="54" t="s">
        <v>197</v>
      </c>
      <c r="R18" s="54"/>
      <c r="S18" s="54"/>
      <c r="T18" s="51">
        <f>SUM(Data1!N23)</f>
        <v>0</v>
      </c>
      <c r="U18" s="57">
        <f>SUM(Data1!O23)</f>
        <v>43.125</v>
      </c>
      <c r="V18" s="28"/>
      <c r="W18" s="28"/>
      <c r="X18" s="28"/>
    </row>
    <row r="19" spans="1:24" ht="10.5" customHeight="1">
      <c r="A19" s="28"/>
      <c r="B19" s="11" t="s">
        <v>189</v>
      </c>
      <c r="C19" s="33">
        <v>135</v>
      </c>
      <c r="D19" s="2">
        <v>8</v>
      </c>
      <c r="E19" s="21">
        <f>SUM(Data1!F9)</f>
        <v>169.56</v>
      </c>
      <c r="F19" s="29">
        <f>SUM(Data1!G9)</f>
        <v>146.17767599999999</v>
      </c>
      <c r="G19" s="30">
        <f>SUM(Data1!H9)</f>
        <v>127.96693200000001</v>
      </c>
      <c r="H19" s="31">
        <f>SUM(Data1!I9)</f>
        <v>113.41868400000001</v>
      </c>
      <c r="I19" s="43">
        <f t="shared" si="0"/>
        <v>0.97448275862068967</v>
      </c>
      <c r="J19" s="63"/>
      <c r="K19" s="54" t="s">
        <v>75</v>
      </c>
      <c r="L19" s="54"/>
      <c r="M19" s="54"/>
      <c r="N19" s="58">
        <f>SUM(Data1!N19)</f>
        <v>0</v>
      </c>
      <c r="O19" s="57">
        <f>SUM(Data1!O19)</f>
        <v>27.1875</v>
      </c>
      <c r="P19" s="28"/>
      <c r="Q19" s="59" t="s">
        <v>194</v>
      </c>
      <c r="R19" s="82"/>
      <c r="S19" s="82"/>
      <c r="T19" s="60">
        <f>SUM(Data1!N24)</f>
        <v>0</v>
      </c>
      <c r="U19" s="61">
        <f>SUM(Data1!O24)</f>
        <v>21.5625</v>
      </c>
      <c r="V19" s="28"/>
      <c r="W19" s="28"/>
      <c r="X19" s="28"/>
    </row>
    <row r="20" spans="1:24">
      <c r="A20" s="28"/>
      <c r="B20" s="11" t="s">
        <v>190</v>
      </c>
      <c r="C20" s="2">
        <v>560</v>
      </c>
      <c r="D20" s="2">
        <v>15</v>
      </c>
      <c r="E20" s="21">
        <f>SUM(Data1!F10)</f>
        <v>837.2</v>
      </c>
      <c r="F20" s="29">
        <f>SUM(Data1!G10)</f>
        <v>721.75012000000004</v>
      </c>
      <c r="G20" s="30">
        <f>SUM(Data1!H10)</f>
        <v>631.8348400000001</v>
      </c>
      <c r="H20" s="31">
        <f>SUM(Data1!I10)</f>
        <v>560.00308000000007</v>
      </c>
      <c r="I20" s="43">
        <f t="shared" si="0"/>
        <v>4.8114942528735636</v>
      </c>
      <c r="J20" s="63"/>
      <c r="K20" s="88"/>
      <c r="L20" s="88"/>
      <c r="M20" s="88"/>
      <c r="N20" s="88"/>
      <c r="O20" s="88"/>
      <c r="P20" s="28"/>
      <c r="Q20" s="28"/>
      <c r="R20" s="28"/>
      <c r="S20" s="28"/>
      <c r="T20" s="28"/>
      <c r="U20" s="28"/>
      <c r="V20" s="28"/>
      <c r="W20" s="28"/>
      <c r="X20" s="28"/>
    </row>
    <row r="21" spans="1:24">
      <c r="A21" s="28"/>
      <c r="B21" s="18" t="s">
        <v>46</v>
      </c>
      <c r="C21" s="34">
        <v>135</v>
      </c>
      <c r="D21" s="4">
        <v>10</v>
      </c>
      <c r="E21" s="21">
        <f>SUM(Data1!F11)</f>
        <v>178.875</v>
      </c>
      <c r="F21" s="29">
        <f>SUM(Data1!G11)</f>
        <v>154.20813749999999</v>
      </c>
      <c r="G21" s="30">
        <f>SUM(Data1!H11)</f>
        <v>134.9969625</v>
      </c>
      <c r="H21" s="31">
        <f>SUM(Data1!I11)</f>
        <v>119.64948750000001</v>
      </c>
      <c r="I21" s="43">
        <f t="shared" si="0"/>
        <v>1.0280172413793103</v>
      </c>
      <c r="J21" s="63"/>
      <c r="K21" s="87" t="s">
        <v>118</v>
      </c>
      <c r="L21" s="28"/>
      <c r="M21" s="28"/>
      <c r="N21" s="28"/>
      <c r="O21" s="28"/>
      <c r="P21" s="28"/>
      <c r="Q21" s="28"/>
      <c r="R21" s="28"/>
      <c r="S21" s="51" t="s">
        <v>54</v>
      </c>
      <c r="T21" s="28"/>
      <c r="U21" s="28"/>
      <c r="V21" s="28"/>
      <c r="W21" s="28"/>
      <c r="X21" s="28"/>
    </row>
    <row r="22" spans="1:24">
      <c r="A22" s="28"/>
      <c r="B22" s="12" t="s">
        <v>175</v>
      </c>
      <c r="C22" s="34">
        <v>56</v>
      </c>
      <c r="D22" s="4">
        <v>6</v>
      </c>
      <c r="E22" s="21">
        <f>SUM(Data1!F12)</f>
        <v>66.64</v>
      </c>
      <c r="F22" s="29">
        <f>SUM(Data1!G12)</f>
        <v>57.450344000000001</v>
      </c>
      <c r="G22" s="30">
        <f>SUM(Data1!H12)</f>
        <v>50.293208</v>
      </c>
      <c r="H22" s="31">
        <f>SUM(Data1!I12)</f>
        <v>44.575496000000001</v>
      </c>
      <c r="I22" s="43">
        <f t="shared" si="0"/>
        <v>0.38298850574712645</v>
      </c>
      <c r="J22" s="63"/>
      <c r="K22" s="54" t="s">
        <v>119</v>
      </c>
      <c r="L22" s="28"/>
      <c r="M22" s="54" t="s">
        <v>124</v>
      </c>
      <c r="N22" s="54" t="s">
        <v>125</v>
      </c>
      <c r="O22" s="54" t="s">
        <v>126</v>
      </c>
      <c r="P22" s="54" t="s">
        <v>127</v>
      </c>
      <c r="Q22" s="54" t="s">
        <v>128</v>
      </c>
      <c r="R22" s="54" t="s">
        <v>129</v>
      </c>
      <c r="S22" s="54" t="s">
        <v>130</v>
      </c>
      <c r="T22" s="28"/>
      <c r="U22" s="28"/>
      <c r="V22" s="28"/>
      <c r="W22" s="28"/>
      <c r="X22" s="28"/>
    </row>
    <row r="23" spans="1:24">
      <c r="A23" s="28"/>
      <c r="B23" s="12" t="s">
        <v>176</v>
      </c>
      <c r="C23" s="34">
        <v>135</v>
      </c>
      <c r="D23" s="4">
        <v>12</v>
      </c>
      <c r="E23" s="21">
        <f>SUM(Data1!F13)</f>
        <v>187.38</v>
      </c>
      <c r="F23" s="29">
        <f>SUM(Data1!G13)</f>
        <v>161.54029799999998</v>
      </c>
      <c r="G23" s="30">
        <f>SUM(Data1!H13)</f>
        <v>141.41568599999999</v>
      </c>
      <c r="H23" s="31">
        <f>SUM(Data1!I13)</f>
        <v>125.33848200000001</v>
      </c>
      <c r="I23" s="43">
        <f t="shared" si="0"/>
        <v>1.076896551724138</v>
      </c>
      <c r="J23" s="63"/>
      <c r="K23" s="54" t="s">
        <v>120</v>
      </c>
      <c r="L23" s="28"/>
      <c r="M23" s="54" t="s">
        <v>122</v>
      </c>
      <c r="N23" s="54" t="s">
        <v>131</v>
      </c>
      <c r="O23" s="54" t="s">
        <v>132</v>
      </c>
      <c r="P23" s="54" t="s">
        <v>133</v>
      </c>
      <c r="Q23" s="54" t="s">
        <v>134</v>
      </c>
      <c r="R23" s="54" t="s">
        <v>135</v>
      </c>
      <c r="S23" s="54" t="s">
        <v>136</v>
      </c>
      <c r="T23" s="28"/>
      <c r="U23" s="28"/>
      <c r="V23" s="28"/>
      <c r="W23" s="28"/>
      <c r="X23" s="28"/>
    </row>
    <row r="24" spans="1:24">
      <c r="A24" s="28"/>
      <c r="B24" s="12" t="s">
        <v>177</v>
      </c>
      <c r="C24" s="34">
        <v>135</v>
      </c>
      <c r="D24" s="4">
        <v>13</v>
      </c>
      <c r="E24" s="21">
        <f>SUM(Data1!F14)</f>
        <v>193.32</v>
      </c>
      <c r="F24" s="29">
        <f>SUM(Data1!G14)</f>
        <v>166.66117199999999</v>
      </c>
      <c r="G24" s="30">
        <f>SUM(Data1!H14)</f>
        <v>145.89860400000001</v>
      </c>
      <c r="H24" s="31">
        <f>SUM(Data1!I14)</f>
        <v>129.31174799999999</v>
      </c>
      <c r="I24" s="43">
        <f t="shared" si="0"/>
        <v>1.1110344827586207</v>
      </c>
      <c r="J24" s="64"/>
      <c r="K24" s="54" t="s">
        <v>121</v>
      </c>
      <c r="L24" s="28"/>
      <c r="M24" s="54" t="s">
        <v>123</v>
      </c>
      <c r="N24" s="54" t="s">
        <v>137</v>
      </c>
      <c r="O24" s="54" t="s">
        <v>138</v>
      </c>
      <c r="P24" s="54" t="s">
        <v>139</v>
      </c>
      <c r="Q24" s="54" t="s">
        <v>140</v>
      </c>
      <c r="R24" s="54" t="s">
        <v>141</v>
      </c>
      <c r="S24" s="54" t="s">
        <v>142</v>
      </c>
      <c r="T24" s="28"/>
      <c r="U24" s="28"/>
      <c r="V24" s="28"/>
      <c r="W24" s="28"/>
      <c r="X24" s="28"/>
    </row>
    <row r="25" spans="1:24">
      <c r="A25" s="28"/>
      <c r="B25" s="12" t="s">
        <v>178</v>
      </c>
      <c r="C25" s="34">
        <v>135</v>
      </c>
      <c r="D25" s="4">
        <v>14</v>
      </c>
      <c r="E25" s="21">
        <f>SUM(Data1!F15)</f>
        <v>196.69500000000002</v>
      </c>
      <c r="F25" s="29">
        <f>SUM(Data1!G15)</f>
        <v>169.57075950000001</v>
      </c>
      <c r="G25" s="30">
        <f>SUM(Data1!H15)</f>
        <v>148.44571650000003</v>
      </c>
      <c r="H25" s="31">
        <f>SUM(Data1!I15)</f>
        <v>131.56928550000003</v>
      </c>
      <c r="I25" s="43">
        <f t="shared" si="0"/>
        <v>1.1304310344827588</v>
      </c>
      <c r="J25" s="63"/>
      <c r="K25" s="28"/>
      <c r="L25" s="28"/>
      <c r="M25" s="28"/>
      <c r="N25" s="28"/>
      <c r="O25" s="28"/>
      <c r="P25" s="28"/>
      <c r="Q25" s="28"/>
      <c r="R25" s="28"/>
      <c r="S25" s="28"/>
      <c r="T25" s="28"/>
      <c r="U25" s="28"/>
      <c r="V25" s="28"/>
      <c r="W25" s="28"/>
      <c r="X25" s="28"/>
    </row>
    <row r="26" spans="1:24">
      <c r="A26" s="28"/>
      <c r="B26" s="12" t="s">
        <v>185</v>
      </c>
      <c r="C26" s="34">
        <v>135</v>
      </c>
      <c r="D26" s="4">
        <v>15</v>
      </c>
      <c r="E26" s="21">
        <f>SUM(Data1!F16)</f>
        <v>201.82500000000002</v>
      </c>
      <c r="F26" s="29">
        <f>SUM(Data1!G16)</f>
        <v>173.99333250000001</v>
      </c>
      <c r="G26" s="30">
        <f>SUM(Data1!H16)</f>
        <v>152.31732750000003</v>
      </c>
      <c r="H26" s="31">
        <f>SUM(Data1!I16)</f>
        <v>135.00074250000003</v>
      </c>
      <c r="I26" s="43">
        <f t="shared" si="0"/>
        <v>1.1599137931034484</v>
      </c>
      <c r="J26" s="63"/>
      <c r="K26" s="142" t="s">
        <v>116</v>
      </c>
      <c r="L26" s="142"/>
      <c r="M26" s="142"/>
      <c r="N26" s="141" t="s">
        <v>114</v>
      </c>
      <c r="O26" s="141"/>
      <c r="P26" s="141"/>
      <c r="Q26" s="141"/>
      <c r="R26" s="28"/>
      <c r="S26" s="28"/>
      <c r="T26" s="28"/>
      <c r="U26" s="28"/>
      <c r="V26" s="28"/>
      <c r="W26" s="28"/>
      <c r="X26" s="28"/>
    </row>
    <row r="27" spans="1:24">
      <c r="A27" s="28"/>
      <c r="B27" s="12" t="s">
        <v>186</v>
      </c>
      <c r="C27" s="34">
        <v>225</v>
      </c>
      <c r="D27" s="4">
        <v>1</v>
      </c>
      <c r="E27" s="21">
        <f>SUM(Data1!F17)</f>
        <v>225</v>
      </c>
      <c r="F27" s="29">
        <f>SUM(Data1!G17)</f>
        <v>193.9725</v>
      </c>
      <c r="G27" s="30">
        <f>SUM(Data1!H17)</f>
        <v>169.8075</v>
      </c>
      <c r="H27" s="31">
        <f>SUM(Data1!I17)</f>
        <v>150.5025</v>
      </c>
      <c r="I27" s="43">
        <f t="shared" si="0"/>
        <v>1.2931034482758621</v>
      </c>
      <c r="J27" s="63"/>
      <c r="K27" s="54" t="s">
        <v>83</v>
      </c>
      <c r="L27" s="54" t="s">
        <v>84</v>
      </c>
      <c r="M27" s="54" t="s">
        <v>85</v>
      </c>
      <c r="N27" s="54" t="s">
        <v>86</v>
      </c>
      <c r="O27" s="54" t="s">
        <v>87</v>
      </c>
      <c r="P27" s="54" t="s">
        <v>88</v>
      </c>
      <c r="Q27" s="54" t="s">
        <v>89</v>
      </c>
      <c r="R27" s="28"/>
      <c r="S27" s="28"/>
      <c r="T27" s="28"/>
      <c r="U27" s="28"/>
      <c r="V27" s="28"/>
      <c r="W27" s="28"/>
      <c r="X27" s="28"/>
    </row>
    <row r="28" spans="1:24">
      <c r="A28" s="28"/>
      <c r="B28" s="12" t="s">
        <v>187</v>
      </c>
      <c r="C28" s="34">
        <v>225</v>
      </c>
      <c r="D28" s="4">
        <v>2</v>
      </c>
      <c r="E28" s="21">
        <f>SUM(Data1!F18)</f>
        <v>236.25</v>
      </c>
      <c r="F28" s="29">
        <f>SUM(Data1!G18)</f>
        <v>203.67112499999999</v>
      </c>
      <c r="G28" s="30">
        <f>SUM(Data1!H18)</f>
        <v>178.297875</v>
      </c>
      <c r="H28" s="31">
        <f>SUM(Data1!I18)</f>
        <v>158.027625</v>
      </c>
      <c r="I28" s="43">
        <f t="shared" si="0"/>
        <v>1.3577586206896552</v>
      </c>
      <c r="J28" s="63"/>
      <c r="K28" s="54" t="s">
        <v>90</v>
      </c>
      <c r="L28" s="54" t="s">
        <v>91</v>
      </c>
      <c r="M28" s="54" t="s">
        <v>92</v>
      </c>
      <c r="N28" s="54" t="s">
        <v>93</v>
      </c>
      <c r="O28" s="54" t="s">
        <v>94</v>
      </c>
      <c r="P28" s="54" t="s">
        <v>95</v>
      </c>
      <c r="Q28" s="54" t="s">
        <v>96</v>
      </c>
      <c r="R28" s="28"/>
      <c r="S28" s="28"/>
      <c r="T28" s="28"/>
      <c r="U28" s="28"/>
      <c r="V28" s="28"/>
      <c r="W28" s="28"/>
      <c r="X28" s="28"/>
    </row>
    <row r="29" spans="1:24">
      <c r="A29" s="28"/>
      <c r="B29" s="12" t="s">
        <v>27</v>
      </c>
      <c r="C29" s="34">
        <v>225</v>
      </c>
      <c r="D29" s="4">
        <v>3</v>
      </c>
      <c r="E29" s="21">
        <f>SUM(Data1!F19)</f>
        <v>244.8</v>
      </c>
      <c r="F29" s="29">
        <f>SUM(Data1!G19)</f>
        <v>211.04208</v>
      </c>
      <c r="G29" s="30">
        <f>SUM(Data1!H19)</f>
        <v>184.75056000000001</v>
      </c>
      <c r="H29" s="31">
        <f>SUM(Data1!I19)</f>
        <v>163.74672000000001</v>
      </c>
      <c r="I29" s="43">
        <f t="shared" si="0"/>
        <v>1.4068965517241381</v>
      </c>
      <c r="J29" s="63"/>
      <c r="K29" s="54" t="s">
        <v>97</v>
      </c>
      <c r="L29" s="54" t="s">
        <v>100</v>
      </c>
      <c r="M29" s="54" t="s">
        <v>101</v>
      </c>
      <c r="N29" s="54" t="s">
        <v>102</v>
      </c>
      <c r="O29" s="54" t="s">
        <v>103</v>
      </c>
      <c r="P29" s="54" t="s">
        <v>104</v>
      </c>
      <c r="Q29" s="54" t="s">
        <v>105</v>
      </c>
      <c r="R29" s="28"/>
      <c r="S29" s="28"/>
      <c r="T29" s="28"/>
      <c r="U29" s="28"/>
      <c r="V29" s="28"/>
      <c r="W29" s="28"/>
      <c r="X29" s="28"/>
    </row>
    <row r="30" spans="1:24">
      <c r="A30" s="28"/>
      <c r="B30" s="19" t="s">
        <v>45</v>
      </c>
      <c r="C30" s="35">
        <v>225</v>
      </c>
      <c r="D30" s="5">
        <v>4</v>
      </c>
      <c r="E30" s="21">
        <f>SUM(Data1!F20)</f>
        <v>253.125</v>
      </c>
      <c r="F30" s="29">
        <f>SUM(Data1!G20)</f>
        <v>218.21906250000001</v>
      </c>
      <c r="G30" s="30">
        <f>SUM(Data1!H20)</f>
        <v>191.03343750000002</v>
      </c>
      <c r="H30" s="31">
        <f>SUM(Data1!I20)</f>
        <v>169.3153125</v>
      </c>
      <c r="I30" s="43">
        <f t="shared" si="0"/>
        <v>1.4547413793103448</v>
      </c>
      <c r="J30" s="63"/>
      <c r="K30" s="54" t="s">
        <v>98</v>
      </c>
      <c r="L30" s="54" t="s">
        <v>106</v>
      </c>
      <c r="M30" s="54" t="s">
        <v>107</v>
      </c>
      <c r="N30" s="54" t="s">
        <v>108</v>
      </c>
      <c r="O30" s="54" t="s">
        <v>109</v>
      </c>
      <c r="P30" s="54" t="s">
        <v>110</v>
      </c>
      <c r="Q30" s="54" t="s">
        <v>111</v>
      </c>
      <c r="R30" s="28"/>
      <c r="S30" s="28"/>
      <c r="T30" s="28"/>
      <c r="U30" s="28"/>
      <c r="V30" s="28"/>
      <c r="W30" s="28"/>
      <c r="X30" s="28"/>
    </row>
    <row r="31" spans="1:24">
      <c r="A31" s="28"/>
      <c r="B31" s="13" t="s">
        <v>169</v>
      </c>
      <c r="C31" s="35">
        <v>135</v>
      </c>
      <c r="D31" s="5">
        <v>15</v>
      </c>
      <c r="E31" s="21">
        <f>SUM(Data1!F21)</f>
        <v>201.82500000000002</v>
      </c>
      <c r="F31" s="29">
        <f>SUM(Data1!G21)</f>
        <v>173.99333250000001</v>
      </c>
      <c r="G31" s="30">
        <f>SUM(Data1!H21)</f>
        <v>152.31732750000003</v>
      </c>
      <c r="H31" s="31">
        <f>SUM(Data1!I21)</f>
        <v>135.00074250000003</v>
      </c>
      <c r="I31" s="43">
        <f t="shared" si="0"/>
        <v>1.1599137931034484</v>
      </c>
      <c r="J31" s="63"/>
      <c r="K31" s="54" t="s">
        <v>99</v>
      </c>
      <c r="L31" s="54" t="s">
        <v>112</v>
      </c>
      <c r="M31" s="54" t="s">
        <v>113</v>
      </c>
      <c r="N31" s="28"/>
      <c r="O31" s="28"/>
      <c r="P31" s="28"/>
      <c r="Q31" s="28"/>
      <c r="R31" s="28"/>
      <c r="S31" s="28"/>
      <c r="T31" s="28"/>
      <c r="U31" s="28"/>
      <c r="V31" s="28"/>
      <c r="W31" s="28"/>
      <c r="X31" s="28"/>
    </row>
    <row r="32" spans="1:24">
      <c r="A32" s="28"/>
      <c r="B32" s="13" t="s">
        <v>170</v>
      </c>
      <c r="C32" s="35">
        <v>225</v>
      </c>
      <c r="D32" s="5">
        <v>6</v>
      </c>
      <c r="E32" s="21">
        <f>SUM(Data1!F22)</f>
        <v>267.75</v>
      </c>
      <c r="F32" s="29">
        <f>SUM(Data1!G22)</f>
        <v>230.82727499999999</v>
      </c>
      <c r="G32" s="30">
        <f>SUM(Data1!H22)</f>
        <v>202.07092500000002</v>
      </c>
      <c r="H32" s="31">
        <f>SUM(Data1!I22)</f>
        <v>179.09797500000002</v>
      </c>
      <c r="I32" s="43">
        <f t="shared" si="0"/>
        <v>1.5387931034482758</v>
      </c>
      <c r="J32" s="63"/>
      <c r="K32" s="28"/>
      <c r="L32" s="28"/>
      <c r="M32" s="28"/>
      <c r="N32" s="28"/>
      <c r="O32" s="28"/>
      <c r="P32" s="28"/>
      <c r="Q32" s="28"/>
      <c r="R32" s="28"/>
      <c r="S32" s="28"/>
      <c r="T32" s="28"/>
      <c r="U32" s="28"/>
      <c r="V32" s="28"/>
      <c r="W32" s="28"/>
      <c r="X32" s="28"/>
    </row>
    <row r="33" spans="1:24">
      <c r="A33" s="28"/>
      <c r="B33" s="13" t="s">
        <v>171</v>
      </c>
      <c r="C33" s="35">
        <v>225</v>
      </c>
      <c r="D33" s="5">
        <v>7</v>
      </c>
      <c r="E33" s="21">
        <f>SUM(Data1!F23)</f>
        <v>275.625</v>
      </c>
      <c r="F33" s="29">
        <f>SUM(Data1!G23)</f>
        <v>237.61631249999999</v>
      </c>
      <c r="G33" s="30">
        <f>SUM(Data1!H23)</f>
        <v>208.01418750000002</v>
      </c>
      <c r="H33" s="31">
        <f>SUM(Data1!I23)</f>
        <v>184.36556250000001</v>
      </c>
      <c r="I33" s="43">
        <f t="shared" si="0"/>
        <v>1.584051724137931</v>
      </c>
      <c r="J33" s="63"/>
      <c r="K33" s="142" t="s">
        <v>115</v>
      </c>
      <c r="L33" s="142"/>
      <c r="M33" s="142"/>
      <c r="N33" s="141" t="s">
        <v>114</v>
      </c>
      <c r="O33" s="141"/>
      <c r="P33" s="141"/>
      <c r="Q33" s="141"/>
      <c r="R33" s="28"/>
      <c r="S33" s="28"/>
      <c r="T33" s="28"/>
      <c r="U33" s="28"/>
      <c r="V33" s="28"/>
      <c r="W33" s="28"/>
      <c r="X33" s="28"/>
    </row>
    <row r="34" spans="1:24">
      <c r="A34" s="28"/>
      <c r="B34" s="13" t="s">
        <v>172</v>
      </c>
      <c r="C34" s="35">
        <v>225</v>
      </c>
      <c r="D34" s="5">
        <v>8</v>
      </c>
      <c r="E34" s="21">
        <f>SUM(Data1!F24)</f>
        <v>282.60000000000002</v>
      </c>
      <c r="F34" s="29">
        <f>SUM(Data1!G24)</f>
        <v>243.62946000000002</v>
      </c>
      <c r="G34" s="30">
        <f>SUM(Data1!H24)</f>
        <v>213.27822000000003</v>
      </c>
      <c r="H34" s="31">
        <f>SUM(Data1!I24)</f>
        <v>189.03114000000002</v>
      </c>
      <c r="I34" s="43">
        <f t="shared" si="0"/>
        <v>1.6241379310344828</v>
      </c>
      <c r="J34" s="63"/>
      <c r="K34" s="54" t="s">
        <v>83</v>
      </c>
      <c r="L34" s="54" t="s">
        <v>84</v>
      </c>
      <c r="M34" s="54" t="s">
        <v>85</v>
      </c>
      <c r="N34" s="54" t="s">
        <v>86</v>
      </c>
      <c r="O34" s="54" t="s">
        <v>87</v>
      </c>
      <c r="P34" s="54" t="s">
        <v>88</v>
      </c>
      <c r="Q34" s="54" t="s">
        <v>89</v>
      </c>
      <c r="R34" s="28"/>
      <c r="S34" s="28"/>
      <c r="T34" s="28"/>
      <c r="U34" s="28"/>
      <c r="V34" s="28"/>
      <c r="W34" s="28"/>
      <c r="X34" s="28"/>
    </row>
    <row r="35" spans="1:24">
      <c r="A35" s="28"/>
      <c r="B35" s="13" t="s">
        <v>173</v>
      </c>
      <c r="C35" s="35">
        <v>225</v>
      </c>
      <c r="D35" s="5">
        <v>9</v>
      </c>
      <c r="E35" s="21">
        <f>SUM(Data1!F25)</f>
        <v>290.25</v>
      </c>
      <c r="F35" s="29">
        <f>SUM(Data1!G25)</f>
        <v>250.224525</v>
      </c>
      <c r="G35" s="30">
        <f>SUM(Data1!H25)</f>
        <v>219.05167500000002</v>
      </c>
      <c r="H35" s="31">
        <f>SUM(Data1!I25)</f>
        <v>194.14822500000002</v>
      </c>
      <c r="I35" s="43">
        <f t="shared" si="0"/>
        <v>1.6681034482758621</v>
      </c>
      <c r="J35" s="63"/>
      <c r="K35" s="54" t="s">
        <v>90</v>
      </c>
      <c r="L35" s="54" t="s">
        <v>91</v>
      </c>
      <c r="M35" s="54" t="s">
        <v>92</v>
      </c>
      <c r="N35" s="54" t="s">
        <v>93</v>
      </c>
      <c r="O35" s="54" t="s">
        <v>94</v>
      </c>
      <c r="P35" s="54" t="s">
        <v>95</v>
      </c>
      <c r="Q35" s="54" t="s">
        <v>96</v>
      </c>
      <c r="R35" s="28"/>
      <c r="S35" s="28"/>
      <c r="T35" s="28"/>
      <c r="U35" s="28"/>
      <c r="V35" s="28"/>
      <c r="W35" s="28"/>
      <c r="X35" s="28"/>
    </row>
    <row r="36" spans="1:24">
      <c r="A36" s="28"/>
      <c r="B36" s="13" t="s">
        <v>174</v>
      </c>
      <c r="C36" s="35">
        <v>225</v>
      </c>
      <c r="D36" s="5">
        <v>10</v>
      </c>
      <c r="E36" s="21">
        <f>SUM(Data1!F26)</f>
        <v>298.125</v>
      </c>
      <c r="F36" s="29">
        <f>SUM(Data1!G26)</f>
        <v>257.01356249999998</v>
      </c>
      <c r="G36" s="30">
        <f>SUM(Data1!H26)</f>
        <v>224.99493750000002</v>
      </c>
      <c r="H36" s="31">
        <f>SUM(Data1!I26)</f>
        <v>199.41581250000002</v>
      </c>
      <c r="I36" s="43">
        <f t="shared" si="0"/>
        <v>1.7133620689655173</v>
      </c>
      <c r="J36" s="63"/>
      <c r="K36" s="54" t="s">
        <v>97</v>
      </c>
      <c r="L36" s="54" t="s">
        <v>100</v>
      </c>
      <c r="M36" s="54" t="s">
        <v>101</v>
      </c>
      <c r="N36" s="54" t="s">
        <v>102</v>
      </c>
      <c r="O36" s="54" t="s">
        <v>103</v>
      </c>
      <c r="P36" s="54" t="s">
        <v>104</v>
      </c>
      <c r="Q36" s="54" t="s">
        <v>105</v>
      </c>
      <c r="R36" s="28"/>
      <c r="S36" s="28"/>
      <c r="T36" s="28"/>
      <c r="U36" s="28"/>
      <c r="V36" s="28"/>
      <c r="W36" s="28"/>
      <c r="X36" s="28"/>
    </row>
    <row r="37" spans="1:24" ht="12" thickBot="1">
      <c r="A37" s="28"/>
      <c r="B37" s="13" t="s">
        <v>179</v>
      </c>
      <c r="C37" s="36">
        <v>225</v>
      </c>
      <c r="D37" s="14">
        <v>11</v>
      </c>
      <c r="E37" s="21">
        <f>SUM(Data1!F27)</f>
        <v>304.875</v>
      </c>
      <c r="F37" s="29">
        <f>SUM(Data1!G27)</f>
        <v>262.83273750000001</v>
      </c>
      <c r="G37" s="30">
        <f>SUM(Data1!H27)</f>
        <v>230.08916250000001</v>
      </c>
      <c r="H37" s="31">
        <f>SUM(Data1!I27)</f>
        <v>203.93088750000001</v>
      </c>
      <c r="I37" s="43">
        <f t="shared" si="0"/>
        <v>1.7521551724137931</v>
      </c>
      <c r="J37" s="63"/>
      <c r="K37" s="54" t="s">
        <v>98</v>
      </c>
      <c r="L37" s="54" t="s">
        <v>106</v>
      </c>
      <c r="M37" s="54" t="s">
        <v>107</v>
      </c>
      <c r="N37" s="54" t="s">
        <v>108</v>
      </c>
      <c r="O37" s="54" t="s">
        <v>109</v>
      </c>
      <c r="P37" s="54" t="s">
        <v>110</v>
      </c>
      <c r="Q37" s="54" t="s">
        <v>111</v>
      </c>
      <c r="R37" s="28"/>
      <c r="S37" s="28"/>
      <c r="T37" s="28"/>
      <c r="U37" s="28"/>
      <c r="V37" s="28"/>
      <c r="W37" s="28"/>
      <c r="X37" s="28"/>
    </row>
    <row r="38" spans="1:24" ht="12" thickBot="1">
      <c r="A38" s="28"/>
      <c r="B38" s="13" t="s">
        <v>27</v>
      </c>
      <c r="C38" s="37">
        <v>225</v>
      </c>
      <c r="D38" s="23">
        <v>15</v>
      </c>
      <c r="E38" s="21">
        <f>SUM(Data1!F28)</f>
        <v>336.375</v>
      </c>
      <c r="F38" s="29">
        <f>SUM(Data1!G28)</f>
        <v>289.98888749999998</v>
      </c>
      <c r="G38" s="30">
        <f>SUM(Data1!H28)</f>
        <v>253.86221250000003</v>
      </c>
      <c r="H38" s="31">
        <f>SUM(Data1!I28)</f>
        <v>225.00123750000003</v>
      </c>
      <c r="I38" s="43">
        <f t="shared" si="0"/>
        <v>1.9331896551724137</v>
      </c>
      <c r="J38" s="63"/>
      <c r="K38" s="54" t="s">
        <v>99</v>
      </c>
      <c r="L38" s="54" t="s">
        <v>112</v>
      </c>
      <c r="M38" s="54" t="s">
        <v>113</v>
      </c>
      <c r="N38" s="28"/>
      <c r="O38" s="28"/>
      <c r="P38" s="28"/>
      <c r="Q38" s="28"/>
      <c r="R38" s="28"/>
      <c r="S38" s="28"/>
      <c r="T38" s="28"/>
      <c r="U38" s="28"/>
      <c r="V38" s="28"/>
      <c r="W38" s="28"/>
      <c r="X38" s="28"/>
    </row>
    <row r="39" spans="1:24">
      <c r="A39" s="93"/>
      <c r="B39" s="123" t="s">
        <v>27</v>
      </c>
      <c r="C39" s="124">
        <v>135</v>
      </c>
      <c r="D39" s="125">
        <v>1</v>
      </c>
      <c r="E39" s="126">
        <f>SUM(Data1!F29)</f>
        <v>135</v>
      </c>
      <c r="F39" s="127">
        <f>SUM(Data1!G29)</f>
        <v>116.3835</v>
      </c>
      <c r="G39" s="128">
        <f>SUM(Data1!H29)</f>
        <v>101.8845</v>
      </c>
      <c r="H39" s="129">
        <f>SUM(Data1!I29)</f>
        <v>90.301500000000004</v>
      </c>
      <c r="I39" s="130">
        <f t="shared" ref="I39:I53" si="1">SUM(E39/C$6)</f>
        <v>0.77586206896551724</v>
      </c>
      <c r="J39" s="93"/>
      <c r="K39" s="93"/>
      <c r="L39" s="93"/>
      <c r="M39" s="93"/>
      <c r="N39" s="93"/>
      <c r="O39" s="93"/>
      <c r="P39" s="93"/>
      <c r="Q39" s="93"/>
      <c r="R39" s="93"/>
      <c r="S39" s="93"/>
      <c r="T39" s="93"/>
      <c r="U39" s="93"/>
      <c r="V39" s="93"/>
      <c r="W39" s="93"/>
      <c r="X39" s="93"/>
    </row>
    <row r="40" spans="1:24">
      <c r="A40" s="131"/>
      <c r="B40" s="132" t="s">
        <v>27</v>
      </c>
      <c r="C40" s="133">
        <v>135</v>
      </c>
      <c r="D40" s="134">
        <v>2</v>
      </c>
      <c r="E40" s="135">
        <f>SUM(Data1!F30)</f>
        <v>141.75</v>
      </c>
      <c r="F40" s="135">
        <f>SUM(Data1!G30)</f>
        <v>122.202675</v>
      </c>
      <c r="G40" s="135">
        <f>SUM(Data1!H30)</f>
        <v>106.97872500000001</v>
      </c>
      <c r="H40" s="135">
        <f>SUM(Data1!I30)</f>
        <v>94.816575</v>
      </c>
      <c r="I40" s="136">
        <f t="shared" si="1"/>
        <v>0.81465517241379315</v>
      </c>
      <c r="J40" s="131"/>
      <c r="K40" s="131"/>
      <c r="L40" s="131"/>
      <c r="M40" s="131"/>
      <c r="N40" s="131"/>
      <c r="O40" s="131"/>
      <c r="P40" s="131"/>
      <c r="Q40" s="131"/>
      <c r="R40" s="137"/>
      <c r="S40" s="137"/>
      <c r="T40" s="137"/>
      <c r="U40" s="131"/>
      <c r="V40" s="131"/>
      <c r="W40" s="131"/>
      <c r="X40" s="131"/>
    </row>
    <row r="41" spans="1:24">
      <c r="A41" s="131"/>
      <c r="B41" s="132" t="s">
        <v>27</v>
      </c>
      <c r="C41" s="133">
        <v>135</v>
      </c>
      <c r="D41" s="134">
        <v>3</v>
      </c>
      <c r="E41" s="135">
        <f>SUM(Data1!F31)</f>
        <v>146.88000000000002</v>
      </c>
      <c r="F41" s="135">
        <f>SUM(Data1!G31)</f>
        <v>126.62524800000001</v>
      </c>
      <c r="G41" s="135">
        <f>SUM(Data1!H31)</f>
        <v>110.85033600000003</v>
      </c>
      <c r="H41" s="135">
        <f>SUM(Data1!I31)</f>
        <v>98.248032000000023</v>
      </c>
      <c r="I41" s="136">
        <f t="shared" si="1"/>
        <v>0.84413793103448287</v>
      </c>
      <c r="J41" s="131"/>
      <c r="K41" s="131"/>
      <c r="L41" s="131"/>
      <c r="M41" s="131"/>
      <c r="N41" s="131"/>
      <c r="O41" s="131"/>
      <c r="P41" s="131"/>
      <c r="Q41" s="131"/>
      <c r="R41" s="131"/>
      <c r="S41" s="131"/>
      <c r="T41" s="131"/>
      <c r="U41" s="131"/>
      <c r="V41" s="131"/>
      <c r="W41" s="131"/>
      <c r="X41" s="131"/>
    </row>
    <row r="42" spans="1:24">
      <c r="A42" s="131"/>
      <c r="B42" s="132" t="s">
        <v>27</v>
      </c>
      <c r="C42" s="133">
        <v>135</v>
      </c>
      <c r="D42" s="134">
        <v>4</v>
      </c>
      <c r="E42" s="135">
        <f>SUM(Data1!F32)</f>
        <v>151.875</v>
      </c>
      <c r="F42" s="135">
        <f>SUM(Data1!G32)</f>
        <v>130.93143749999999</v>
      </c>
      <c r="G42" s="135">
        <f>SUM(Data1!H32)</f>
        <v>114.6200625</v>
      </c>
      <c r="H42" s="135">
        <f>SUM(Data1!I32)</f>
        <v>101.58918750000001</v>
      </c>
      <c r="I42" s="136">
        <f t="shared" si="1"/>
        <v>0.87284482758620685</v>
      </c>
      <c r="J42" s="131"/>
      <c r="K42" s="131"/>
      <c r="L42" s="131"/>
      <c r="M42" s="131"/>
      <c r="N42" s="131"/>
      <c r="O42" s="131"/>
      <c r="P42" s="131"/>
      <c r="Q42" s="131"/>
      <c r="R42" s="131"/>
      <c r="S42" s="131"/>
      <c r="T42" s="131"/>
      <c r="U42" s="131"/>
      <c r="V42" s="131"/>
      <c r="W42" s="131"/>
      <c r="X42" s="131"/>
    </row>
    <row r="43" spans="1:24">
      <c r="A43" s="131"/>
      <c r="B43" s="132" t="s">
        <v>27</v>
      </c>
      <c r="C43" s="133">
        <v>135</v>
      </c>
      <c r="D43" s="134">
        <v>5</v>
      </c>
      <c r="E43" s="135">
        <f>SUM(Data1!F33)</f>
        <v>156.6</v>
      </c>
      <c r="F43" s="135">
        <f>SUM(Data1!G33)</f>
        <v>135.00485999999998</v>
      </c>
      <c r="G43" s="135">
        <f>SUM(Data1!H33)</f>
        <v>118.18602</v>
      </c>
      <c r="H43" s="135">
        <f>SUM(Data1!I33)</f>
        <v>104.74974</v>
      </c>
      <c r="I43" s="136">
        <f t="shared" si="1"/>
        <v>0.9</v>
      </c>
      <c r="J43" s="131"/>
      <c r="K43" s="131"/>
      <c r="L43" s="131"/>
      <c r="M43" s="131"/>
      <c r="N43" s="131"/>
      <c r="O43" s="131"/>
      <c r="P43" s="131"/>
      <c r="Q43" s="131"/>
      <c r="R43" s="131"/>
      <c r="S43" s="131"/>
      <c r="T43" s="131"/>
      <c r="U43" s="131"/>
      <c r="V43" s="131"/>
      <c r="W43" s="131"/>
      <c r="X43" s="131"/>
    </row>
    <row r="44" spans="1:24">
      <c r="A44" s="131"/>
      <c r="B44" s="132" t="s">
        <v>27</v>
      </c>
      <c r="C44" s="133">
        <v>135</v>
      </c>
      <c r="D44" s="134">
        <v>6</v>
      </c>
      <c r="E44" s="135">
        <f>SUM(Data1!F34)</f>
        <v>160.65</v>
      </c>
      <c r="F44" s="135">
        <f>SUM(Data1!G34)</f>
        <v>138.496365</v>
      </c>
      <c r="G44" s="135">
        <f>SUM(Data1!H34)</f>
        <v>121.24255500000001</v>
      </c>
      <c r="H44" s="135">
        <f>SUM(Data1!I34)</f>
        <v>107.45878500000001</v>
      </c>
      <c r="I44" s="136">
        <f t="shared" si="1"/>
        <v>0.9232758620689655</v>
      </c>
      <c r="J44" s="131"/>
      <c r="K44" s="131"/>
      <c r="L44" s="131"/>
      <c r="M44" s="131"/>
      <c r="N44" s="131"/>
      <c r="O44" s="131"/>
      <c r="P44" s="131"/>
      <c r="Q44" s="131"/>
      <c r="R44" s="131"/>
      <c r="S44" s="131"/>
      <c r="T44" s="131"/>
      <c r="U44" s="131"/>
      <c r="V44" s="131"/>
      <c r="W44" s="131"/>
      <c r="X44" s="131"/>
    </row>
    <row r="45" spans="1:24">
      <c r="A45" s="131"/>
      <c r="B45" s="132" t="s">
        <v>27</v>
      </c>
      <c r="C45" s="133">
        <v>135</v>
      </c>
      <c r="D45" s="134">
        <v>7</v>
      </c>
      <c r="E45" s="135">
        <f>SUM(Data1!F35)</f>
        <v>165.375</v>
      </c>
      <c r="F45" s="135">
        <f>SUM(Data1!G35)</f>
        <v>142.56978749999999</v>
      </c>
      <c r="G45" s="135">
        <f>SUM(Data1!H35)</f>
        <v>124.80851250000001</v>
      </c>
      <c r="H45" s="135">
        <f>SUM(Data1!I35)</f>
        <v>110.61933750000001</v>
      </c>
      <c r="I45" s="136">
        <f t="shared" si="1"/>
        <v>0.95043103448275867</v>
      </c>
      <c r="J45" s="131"/>
      <c r="K45" s="131"/>
      <c r="L45" s="131"/>
      <c r="M45" s="131"/>
      <c r="N45" s="131"/>
      <c r="O45" s="131"/>
      <c r="P45" s="131"/>
      <c r="Q45" s="131"/>
      <c r="R45" s="131"/>
      <c r="S45" s="131"/>
      <c r="T45" s="131"/>
      <c r="U45" s="131"/>
      <c r="V45" s="131"/>
      <c r="W45" s="131"/>
      <c r="X45" s="131"/>
    </row>
    <row r="46" spans="1:24">
      <c r="A46" s="131"/>
      <c r="B46" s="132" t="s">
        <v>27</v>
      </c>
      <c r="C46" s="133">
        <v>135</v>
      </c>
      <c r="D46" s="134">
        <v>8</v>
      </c>
      <c r="E46" s="135">
        <f>SUM(Data1!F36)</f>
        <v>169.56</v>
      </c>
      <c r="F46" s="135">
        <f>SUM(Data1!G36)</f>
        <v>146.17767599999999</v>
      </c>
      <c r="G46" s="135">
        <f>SUM(Data1!H36)</f>
        <v>127.96693200000001</v>
      </c>
      <c r="H46" s="135">
        <f>SUM(Data1!I36)</f>
        <v>113.41868400000001</v>
      </c>
      <c r="I46" s="136">
        <f t="shared" si="1"/>
        <v>0.97448275862068967</v>
      </c>
      <c r="J46" s="131"/>
      <c r="K46" s="131"/>
      <c r="L46" s="131"/>
      <c r="M46" s="131"/>
      <c r="N46" s="131"/>
      <c r="O46" s="131"/>
      <c r="P46" s="131"/>
      <c r="Q46" s="131"/>
      <c r="R46" s="131"/>
      <c r="S46" s="131"/>
      <c r="T46" s="131"/>
      <c r="U46" s="131"/>
      <c r="V46" s="131"/>
      <c r="W46" s="131"/>
      <c r="X46" s="131"/>
    </row>
    <row r="47" spans="1:24">
      <c r="A47" s="131"/>
      <c r="B47" s="132" t="s">
        <v>27</v>
      </c>
      <c r="C47" s="134">
        <v>135</v>
      </c>
      <c r="D47" s="134">
        <v>9</v>
      </c>
      <c r="E47" s="135">
        <f>SUM(Data1!F37)</f>
        <v>174.15</v>
      </c>
      <c r="F47" s="135">
        <f>SUM(Data1!G37)</f>
        <v>150.134715</v>
      </c>
      <c r="G47" s="135">
        <f>SUM(Data1!H37)</f>
        <v>131.431005</v>
      </c>
      <c r="H47" s="135">
        <f>SUM(Data1!I37)</f>
        <v>116.48893500000001</v>
      </c>
      <c r="I47" s="136">
        <f t="shared" si="1"/>
        <v>1.0008620689655172</v>
      </c>
      <c r="J47" s="131"/>
      <c r="K47" s="131"/>
      <c r="L47" s="131"/>
      <c r="M47" s="131"/>
      <c r="N47" s="131"/>
      <c r="O47" s="131"/>
      <c r="P47" s="131"/>
      <c r="Q47" s="131"/>
      <c r="R47" s="131"/>
      <c r="S47" s="131"/>
      <c r="T47" s="131"/>
      <c r="U47" s="131"/>
      <c r="V47" s="131"/>
      <c r="W47" s="131"/>
      <c r="X47" s="131"/>
    </row>
    <row r="48" spans="1:24">
      <c r="A48" s="131"/>
      <c r="B48" s="138" t="s">
        <v>27</v>
      </c>
      <c r="C48" s="133">
        <v>135</v>
      </c>
      <c r="D48" s="134">
        <v>10</v>
      </c>
      <c r="E48" s="135">
        <f>SUM(Data1!F38)</f>
        <v>178.875</v>
      </c>
      <c r="F48" s="135">
        <f>SUM(Data1!G38)</f>
        <v>154.20813749999999</v>
      </c>
      <c r="G48" s="135">
        <f>SUM(Data1!H38)</f>
        <v>134.9969625</v>
      </c>
      <c r="H48" s="135">
        <f>SUM(Data1!I38)</f>
        <v>119.64948750000001</v>
      </c>
      <c r="I48" s="136">
        <f t="shared" si="1"/>
        <v>1.0280172413793103</v>
      </c>
      <c r="J48" s="131"/>
      <c r="K48" s="131"/>
      <c r="L48" s="131"/>
      <c r="M48" s="131"/>
      <c r="N48" s="131"/>
      <c r="O48" s="131"/>
      <c r="P48" s="131"/>
      <c r="Q48" s="131"/>
      <c r="R48" s="131"/>
      <c r="S48" s="131"/>
      <c r="T48" s="131"/>
      <c r="U48" s="131"/>
      <c r="V48" s="131"/>
      <c r="W48" s="131"/>
      <c r="X48" s="131"/>
    </row>
    <row r="49" spans="1:24">
      <c r="A49" s="131"/>
      <c r="B49" s="132" t="s">
        <v>27</v>
      </c>
      <c r="C49" s="133">
        <v>135</v>
      </c>
      <c r="D49" s="134">
        <v>11</v>
      </c>
      <c r="E49" s="135">
        <f>SUM(Data1!F39)</f>
        <v>182.92500000000001</v>
      </c>
      <c r="F49" s="135">
        <f>SUM(Data1!G39)</f>
        <v>157.69964250000001</v>
      </c>
      <c r="G49" s="135">
        <f>SUM(Data1!H39)</f>
        <v>138.05349750000002</v>
      </c>
      <c r="H49" s="135">
        <f>SUM(Data1!I39)</f>
        <v>122.35853250000001</v>
      </c>
      <c r="I49" s="136">
        <f t="shared" si="1"/>
        <v>1.051293103448276</v>
      </c>
      <c r="J49" s="131"/>
      <c r="K49" s="131"/>
      <c r="L49" s="131"/>
      <c r="M49" s="131"/>
      <c r="N49" s="131"/>
      <c r="O49" s="131"/>
      <c r="P49" s="131"/>
      <c r="Q49" s="131"/>
      <c r="R49" s="131"/>
      <c r="S49" s="131"/>
      <c r="T49" s="131"/>
      <c r="U49" s="131"/>
      <c r="V49" s="131"/>
      <c r="W49" s="131"/>
      <c r="X49" s="131"/>
    </row>
    <row r="50" spans="1:24">
      <c r="A50" s="131"/>
      <c r="B50" s="132" t="s">
        <v>27</v>
      </c>
      <c r="C50" s="133">
        <v>135</v>
      </c>
      <c r="D50" s="134">
        <v>12</v>
      </c>
      <c r="E50" s="135">
        <f>SUM(Data1!F40)</f>
        <v>187.38</v>
      </c>
      <c r="F50" s="135">
        <f>SUM(Data1!G40)</f>
        <v>161.54029799999998</v>
      </c>
      <c r="G50" s="135">
        <f>SUM(Data1!H40)</f>
        <v>141.41568599999999</v>
      </c>
      <c r="H50" s="135">
        <f>SUM(Data1!I40)</f>
        <v>125.33848200000001</v>
      </c>
      <c r="I50" s="136">
        <f t="shared" si="1"/>
        <v>1.076896551724138</v>
      </c>
      <c r="J50" s="131"/>
      <c r="K50" s="131"/>
      <c r="L50" s="131"/>
      <c r="M50" s="131"/>
      <c r="N50" s="131"/>
      <c r="O50" s="131"/>
      <c r="P50" s="131"/>
      <c r="Q50" s="131"/>
      <c r="R50" s="131"/>
      <c r="S50" s="131"/>
      <c r="T50" s="131"/>
      <c r="U50" s="131"/>
      <c r="V50" s="131"/>
      <c r="W50" s="131"/>
      <c r="X50" s="131"/>
    </row>
    <row r="51" spans="1:24">
      <c r="A51" s="131"/>
      <c r="B51" s="132" t="s">
        <v>27</v>
      </c>
      <c r="C51" s="133">
        <v>135</v>
      </c>
      <c r="D51" s="134">
        <v>13</v>
      </c>
      <c r="E51" s="135">
        <f>SUM(Data1!F41)</f>
        <v>193.32</v>
      </c>
      <c r="F51" s="135">
        <f>SUM(Data1!G41)</f>
        <v>166.66117199999999</v>
      </c>
      <c r="G51" s="135">
        <f>SUM(Data1!H41)</f>
        <v>145.89860400000001</v>
      </c>
      <c r="H51" s="135">
        <f>SUM(Data1!I41)</f>
        <v>129.31174799999999</v>
      </c>
      <c r="I51" s="136">
        <f t="shared" si="1"/>
        <v>1.1110344827586207</v>
      </c>
      <c r="J51" s="131"/>
      <c r="K51" s="131"/>
      <c r="L51" s="131"/>
      <c r="M51" s="131"/>
      <c r="N51" s="131"/>
      <c r="O51" s="131"/>
      <c r="P51" s="131"/>
      <c r="Q51" s="131"/>
      <c r="R51" s="131"/>
      <c r="S51" s="131"/>
      <c r="T51" s="131"/>
      <c r="U51" s="131"/>
      <c r="V51" s="131"/>
      <c r="W51" s="131"/>
      <c r="X51" s="131"/>
    </row>
    <row r="52" spans="1:24">
      <c r="A52" s="131"/>
      <c r="B52" s="132" t="s">
        <v>27</v>
      </c>
      <c r="C52" s="133">
        <v>135</v>
      </c>
      <c r="D52" s="134">
        <v>14</v>
      </c>
      <c r="E52" s="135">
        <f>SUM(Data1!F42)</f>
        <v>196.69500000000002</v>
      </c>
      <c r="F52" s="135">
        <f>SUM(Data1!G42)</f>
        <v>169.57075950000001</v>
      </c>
      <c r="G52" s="135">
        <f>SUM(Data1!H42)</f>
        <v>148.44571650000003</v>
      </c>
      <c r="H52" s="135">
        <f>SUM(Data1!I42)</f>
        <v>131.56928550000003</v>
      </c>
      <c r="I52" s="136">
        <f t="shared" si="1"/>
        <v>1.1304310344827588</v>
      </c>
      <c r="J52" s="131"/>
      <c r="K52" s="131"/>
      <c r="L52" s="131"/>
      <c r="M52" s="131"/>
      <c r="N52" s="131"/>
      <c r="O52" s="131"/>
      <c r="P52" s="131"/>
      <c r="Q52" s="131"/>
      <c r="R52" s="131"/>
      <c r="S52" s="131"/>
      <c r="T52" s="131"/>
      <c r="U52" s="131"/>
      <c r="V52" s="131"/>
      <c r="W52" s="131"/>
      <c r="X52" s="131"/>
    </row>
    <row r="53" spans="1:24">
      <c r="A53" s="131"/>
      <c r="B53" s="132" t="s">
        <v>27</v>
      </c>
      <c r="C53" s="133">
        <v>135</v>
      </c>
      <c r="D53" s="134">
        <v>15</v>
      </c>
      <c r="E53" s="135">
        <f>SUM(Data1!F43)</f>
        <v>201.82500000000002</v>
      </c>
      <c r="F53" s="135">
        <f>SUM(Data1!G43)</f>
        <v>173.99333250000001</v>
      </c>
      <c r="G53" s="135">
        <f>SUM(Data1!H43)</f>
        <v>152.31732750000003</v>
      </c>
      <c r="H53" s="135">
        <f>SUM(Data1!I43)</f>
        <v>135.00074250000003</v>
      </c>
      <c r="I53" s="136">
        <f t="shared" si="1"/>
        <v>1.1599137931034484</v>
      </c>
      <c r="J53" s="131"/>
      <c r="K53" s="131"/>
      <c r="L53" s="131"/>
      <c r="M53" s="131"/>
      <c r="N53" s="131"/>
      <c r="O53" s="131"/>
      <c r="P53" s="131"/>
      <c r="Q53" s="131"/>
      <c r="R53" s="131"/>
      <c r="S53" s="131"/>
      <c r="T53" s="131"/>
      <c r="U53" s="131"/>
      <c r="V53" s="131"/>
      <c r="W53" s="131"/>
      <c r="X53" s="131"/>
    </row>
    <row r="54" spans="1:24">
      <c r="A54" s="131"/>
      <c r="B54" s="131"/>
      <c r="C54" s="139"/>
      <c r="D54" s="131"/>
      <c r="E54" s="131"/>
      <c r="F54" s="131"/>
      <c r="G54" s="131"/>
      <c r="H54" s="131"/>
      <c r="I54" s="131"/>
      <c r="J54" s="131"/>
      <c r="K54" s="131"/>
      <c r="L54" s="131"/>
      <c r="M54" s="131"/>
      <c r="N54" s="131"/>
      <c r="O54" s="131"/>
      <c r="P54" s="131"/>
      <c r="Q54" s="131"/>
      <c r="R54" s="131"/>
      <c r="S54" s="131"/>
      <c r="T54" s="131"/>
      <c r="U54" s="131"/>
      <c r="V54" s="131"/>
      <c r="W54" s="131"/>
      <c r="X54" s="131"/>
    </row>
  </sheetData>
  <mergeCells count="23">
    <mergeCell ref="K5:L5"/>
    <mergeCell ref="K6:L6"/>
    <mergeCell ref="K12:U12"/>
    <mergeCell ref="S3:T3"/>
    <mergeCell ref="S4:T4"/>
    <mergeCell ref="I9:I11"/>
    <mergeCell ref="B9:E9"/>
    <mergeCell ref="H2:J3"/>
    <mergeCell ref="H4:I4"/>
    <mergeCell ref="H5:I5"/>
    <mergeCell ref="H6:I6"/>
    <mergeCell ref="B10:E10"/>
    <mergeCell ref="B2:B3"/>
    <mergeCell ref="E2:F2"/>
    <mergeCell ref="F10:F11"/>
    <mergeCell ref="G10:G11"/>
    <mergeCell ref="H10:H11"/>
    <mergeCell ref="N33:Q33"/>
    <mergeCell ref="K33:M33"/>
    <mergeCell ref="N26:Q26"/>
    <mergeCell ref="K26:M26"/>
    <mergeCell ref="K13:O13"/>
    <mergeCell ref="Q13:U13"/>
  </mergeCells>
  <conditionalFormatting sqref="D12:D53">
    <cfRule type="colorScale" priority="2">
      <colorScale>
        <cfvo type="formula" val="&quot;&gt;0,&lt;8&quot;"/>
        <cfvo type="formula" val="&quot;&gt;7,&lt;13&quot;"/>
        <cfvo type="formula" val="&quot;&gt;13&quot;"/>
        <color rgb="FFFFFF00"/>
        <color rgb="FFFF0000"/>
        <color rgb="FF00B0F0"/>
      </colorScale>
    </cfRule>
  </conditionalFormatting>
  <pageMargins left="0" right="0" top="0.75" bottom="0.75" header="0.3" footer="0.3"/>
  <pageSetup scale="85" orientation="landscape" r:id="rId1"/>
  <legacyDrawing r:id="rId2"/>
</worksheet>
</file>

<file path=xl/worksheets/sheet2.xml><?xml version="1.0" encoding="utf-8"?>
<worksheet xmlns="http://schemas.openxmlformats.org/spreadsheetml/2006/main" xmlns:r="http://schemas.openxmlformats.org/officeDocument/2006/relationships">
  <dimension ref="A1:ACZ60"/>
  <sheetViews>
    <sheetView topLeftCell="A12" zoomScaleNormal="100" workbookViewId="0">
      <selection activeCell="A20" sqref="A20"/>
    </sheetView>
  </sheetViews>
  <sheetFormatPr defaultRowHeight="15"/>
  <cols>
    <col min="1" max="1" width="20.42578125" bestFit="1" customWidth="1"/>
    <col min="2" max="2" width="9.85546875" bestFit="1" customWidth="1"/>
    <col min="3" max="3" width="9.140625" style="40"/>
    <col min="4" max="4" width="12.28515625" style="40" bestFit="1" customWidth="1"/>
    <col min="5" max="6" width="9.140625" style="40"/>
    <col min="7" max="7" width="9.5703125" style="40" bestFit="1" customWidth="1"/>
    <col min="10" max="10" width="12.28515625" customWidth="1"/>
    <col min="11" max="11" width="7.42578125" customWidth="1"/>
    <col min="18" max="18" width="12.140625" bestFit="1" customWidth="1"/>
    <col min="19" max="20" width="11.28515625" bestFit="1" customWidth="1"/>
  </cols>
  <sheetData>
    <row r="1" spans="1:30" ht="15.75" thickBot="1">
      <c r="C1" s="40" t="s">
        <v>2</v>
      </c>
      <c r="D1" s="40" t="s">
        <v>23</v>
      </c>
      <c r="E1" s="40" t="s">
        <v>1</v>
      </c>
      <c r="F1" s="40" t="s">
        <v>28</v>
      </c>
      <c r="G1" s="39">
        <v>0.86209999999999998</v>
      </c>
      <c r="H1" s="39">
        <v>0.75470000000000004</v>
      </c>
      <c r="I1" s="39">
        <v>0.66890000000000005</v>
      </c>
      <c r="J1" s="39" t="s">
        <v>33</v>
      </c>
      <c r="N1" t="s">
        <v>58</v>
      </c>
      <c r="O1" t="s">
        <v>59</v>
      </c>
      <c r="P1" t="s">
        <v>60</v>
      </c>
      <c r="Q1" t="s">
        <v>61</v>
      </c>
      <c r="R1" t="s">
        <v>69</v>
      </c>
      <c r="X1" t="s">
        <v>66</v>
      </c>
      <c r="Y1" t="s">
        <v>61</v>
      </c>
      <c r="Z1" t="s">
        <v>62</v>
      </c>
    </row>
    <row r="2" spans="1:30">
      <c r="A2" s="24">
        <v>1</v>
      </c>
      <c r="B2" s="24">
        <v>1</v>
      </c>
      <c r="C2" s="40">
        <f>SUM(PT!D12)</f>
        <v>1</v>
      </c>
      <c r="D2" s="40">
        <f>IF(C2=A$2,1,IF(C2=A$3,1.05,IF(C2=A$4,1.088,IF(C2=A$5,1.125,IF(C2=A$6,1.16,IF(C2=A$7,1.19,IF(C2=A$8,1.225,IF(C2=A$9,1.256,IF(C2=A$10,1.29,IF(C2=A$11,1.325,IF(C2=A$12,1.355,IF(C2=A$13,1.388,IF(C2=A$14,1.432,IF(C2=A$15,1.457,IF(C2=A$16,1.495,"REPS")))))))))))))))</f>
        <v>1</v>
      </c>
      <c r="E2" s="40">
        <f>SUM(PT!C12)</f>
        <v>135</v>
      </c>
      <c r="F2" s="41">
        <f>SUM(D2*E2)</f>
        <v>135</v>
      </c>
      <c r="G2" s="41">
        <f>SUM(F2*G$1)</f>
        <v>116.3835</v>
      </c>
      <c r="H2" s="41">
        <f>SUM(F2*H$1)</f>
        <v>101.8845</v>
      </c>
      <c r="I2" s="41">
        <f>SUM(F2*I$1)</f>
        <v>90.301500000000004</v>
      </c>
      <c r="J2">
        <v>220</v>
      </c>
      <c r="K2" t="s">
        <v>14</v>
      </c>
      <c r="M2" t="s">
        <v>55</v>
      </c>
      <c r="N2">
        <f>SUM(PT!Q3)</f>
        <v>14</v>
      </c>
      <c r="O2">
        <f>SUM(PT!R3)</f>
        <v>30</v>
      </c>
      <c r="P2">
        <f>SUM(N2*60)</f>
        <v>840</v>
      </c>
      <c r="Q2">
        <f>SUM(O2:P2)</f>
        <v>870</v>
      </c>
      <c r="R2" s="55">
        <f>SUM(Q2/2)</f>
        <v>435</v>
      </c>
      <c r="S2">
        <f>SUM(R2/60)</f>
        <v>7.25</v>
      </c>
      <c r="T2">
        <f>ROUNDDOWN(S2,0)</f>
        <v>7</v>
      </c>
      <c r="U2">
        <f>SUM(S2-T2)</f>
        <v>0.25</v>
      </c>
      <c r="V2">
        <f>SUM(60*U2)</f>
        <v>15</v>
      </c>
      <c r="X2" t="s">
        <v>55</v>
      </c>
      <c r="Y2" s="55">
        <f>SUM(Q2-90)</f>
        <v>780</v>
      </c>
      <c r="Z2" s="56">
        <f>SUM(Y2/2)</f>
        <v>390</v>
      </c>
      <c r="AA2">
        <f>SUM(Z2/60)</f>
        <v>6.5</v>
      </c>
      <c r="AB2">
        <f>ROUNDDOWN(AA2,0)</f>
        <v>6</v>
      </c>
      <c r="AC2">
        <f>SUM(AA2-AB2)</f>
        <v>0.5</v>
      </c>
      <c r="AD2">
        <f>SUM(60*AC2)</f>
        <v>30</v>
      </c>
    </row>
    <row r="3" spans="1:30" ht="15.75" thickBot="1">
      <c r="A3" s="25">
        <v>2</v>
      </c>
      <c r="B3" s="25">
        <v>1.05</v>
      </c>
      <c r="C3" s="40">
        <f>SUM(PT!D13)</f>
        <v>2</v>
      </c>
      <c r="D3" s="40">
        <f t="shared" ref="D3:D28" si="0">IF(C3=A$2,1,IF(C3=A$3,1.05,IF(C3=A$4,1.088,IF(C3=A$5,1.125,IF(C3=A$6,1.16,IF(C3=A$7,1.19,IF(C3=A$8,1.225,IF(C3=A$9,1.256,IF(C3=A$10,1.29,IF(C3=A$11,1.325,IF(C3=A$12,1.355,IF(C3=A$13,1.388,IF(C3=A$14,1.432,IF(C3=A$15,1.457,IF(C3=A$16,1.495,"REPS")))))))))))))))</f>
        <v>1.05</v>
      </c>
      <c r="E3" s="40">
        <f>SUM(PT!C13)</f>
        <v>135</v>
      </c>
      <c r="F3" s="41">
        <f t="shared" ref="F3:F28" si="1">SUM(D3*E3)</f>
        <v>141.75</v>
      </c>
      <c r="G3" s="41">
        <f t="shared" ref="G3:G28" si="2">SUM(F3*G$1)</f>
        <v>122.202675</v>
      </c>
      <c r="H3" s="41">
        <f t="shared" ref="H3:H28" si="3">SUM(F3*H$1)</f>
        <v>106.97872500000001</v>
      </c>
      <c r="I3" s="41">
        <f t="shared" ref="I3:I28" si="4">SUM(F3*I$1)</f>
        <v>94.816575</v>
      </c>
      <c r="J3">
        <f>SUM(PT!D2)</f>
        <v>33</v>
      </c>
      <c r="K3" t="s">
        <v>29</v>
      </c>
      <c r="M3" t="s">
        <v>56</v>
      </c>
      <c r="N3">
        <f>SUM(PT!Q4)</f>
        <v>13</v>
      </c>
      <c r="O3">
        <f>SUM(PT!R4)</f>
        <v>0</v>
      </c>
      <c r="P3">
        <f t="shared" ref="P3" si="5">SUM(N3*60)</f>
        <v>780</v>
      </c>
      <c r="Q3">
        <f t="shared" ref="Q3" si="6">SUM(O3:P3)</f>
        <v>780</v>
      </c>
      <c r="R3" s="55">
        <f t="shared" ref="R3:R4" si="7">SUM(Q3/2)</f>
        <v>390</v>
      </c>
      <c r="S3">
        <f t="shared" ref="S3" si="8">SUM(R3/60)</f>
        <v>6.5</v>
      </c>
      <c r="T3">
        <f t="shared" ref="T3" si="9">ROUNDDOWN(S3,0)</f>
        <v>6</v>
      </c>
      <c r="U3">
        <f t="shared" ref="U3" si="10">SUM(S3-T3)</f>
        <v>0.5</v>
      </c>
      <c r="V3">
        <f t="shared" ref="V3" si="11">SUM(60*U3)</f>
        <v>30</v>
      </c>
      <c r="X3" t="s">
        <v>56</v>
      </c>
      <c r="Y3" s="55">
        <f>SUM(Q3-90)</f>
        <v>690</v>
      </c>
      <c r="Z3" s="56">
        <f t="shared" ref="Z3:Z4" si="12">SUM(Y3/2)</f>
        <v>345</v>
      </c>
      <c r="AA3">
        <f t="shared" ref="AA3:AA4" si="13">SUM(Z3/60)</f>
        <v>5.75</v>
      </c>
      <c r="AB3">
        <f t="shared" ref="AB3:AB4" si="14">ROUNDDOWN(AA3,0)</f>
        <v>5</v>
      </c>
      <c r="AC3">
        <f t="shared" ref="AC3:AC4" si="15">SUM(AA3-AB3)</f>
        <v>0.75</v>
      </c>
      <c r="AD3">
        <f t="shared" ref="AD3:AD4" si="16">SUM(60*AC3)</f>
        <v>45</v>
      </c>
    </row>
    <row r="4" spans="1:30">
      <c r="A4" s="24">
        <v>3</v>
      </c>
      <c r="B4" s="26">
        <v>1.0880000000000001</v>
      </c>
      <c r="C4" s="40">
        <f>SUM(PT!D14)</f>
        <v>3</v>
      </c>
      <c r="D4" s="40">
        <f t="shared" si="0"/>
        <v>1.0880000000000001</v>
      </c>
      <c r="E4" s="40">
        <f>SUM(PT!C14)</f>
        <v>135</v>
      </c>
      <c r="F4" s="41">
        <f t="shared" si="1"/>
        <v>146.88000000000002</v>
      </c>
      <c r="G4" s="41">
        <f t="shared" si="2"/>
        <v>126.62524800000001</v>
      </c>
      <c r="H4" s="41">
        <f t="shared" si="3"/>
        <v>110.85033600000003</v>
      </c>
      <c r="I4" s="41">
        <f t="shared" si="4"/>
        <v>98.248032000000023</v>
      </c>
      <c r="J4">
        <f>SUM(J2-J3)</f>
        <v>187</v>
      </c>
      <c r="K4" t="s">
        <v>41</v>
      </c>
      <c r="M4" t="s">
        <v>57</v>
      </c>
      <c r="N4">
        <f>SUM(N2-N3)</f>
        <v>1</v>
      </c>
      <c r="O4">
        <f t="shared" ref="O4:V4" si="17">SUM(O2-O3)</f>
        <v>30</v>
      </c>
      <c r="P4">
        <f t="shared" si="17"/>
        <v>60</v>
      </c>
      <c r="Q4">
        <f t="shared" si="17"/>
        <v>90</v>
      </c>
      <c r="R4" s="55">
        <f t="shared" si="7"/>
        <v>45</v>
      </c>
      <c r="S4">
        <f t="shared" si="17"/>
        <v>0.75</v>
      </c>
      <c r="T4">
        <f t="shared" si="17"/>
        <v>1</v>
      </c>
      <c r="U4">
        <f t="shared" si="17"/>
        <v>-0.25</v>
      </c>
      <c r="V4">
        <f t="shared" si="17"/>
        <v>-15</v>
      </c>
      <c r="X4" t="s">
        <v>57</v>
      </c>
      <c r="Y4" s="55">
        <f t="shared" ref="Y4" si="18">SUM(Q4-30)</f>
        <v>60</v>
      </c>
      <c r="Z4" s="56">
        <f t="shared" si="12"/>
        <v>30</v>
      </c>
      <c r="AA4">
        <f t="shared" si="13"/>
        <v>0.5</v>
      </c>
      <c r="AB4">
        <f t="shared" si="14"/>
        <v>0</v>
      </c>
      <c r="AC4">
        <f t="shared" si="15"/>
        <v>0.5</v>
      </c>
      <c r="AD4">
        <f t="shared" si="16"/>
        <v>30</v>
      </c>
    </row>
    <row r="5" spans="1:30" ht="15.75" thickBot="1">
      <c r="A5" s="25">
        <v>4</v>
      </c>
      <c r="B5" s="25">
        <v>1.125</v>
      </c>
      <c r="C5" s="40">
        <f>SUM(PT!D15)</f>
        <v>10</v>
      </c>
      <c r="D5" s="40">
        <f t="shared" si="0"/>
        <v>1.325</v>
      </c>
      <c r="E5" s="40">
        <f>SUM(PT!C15)</f>
        <v>175</v>
      </c>
      <c r="F5" s="41">
        <f t="shared" si="1"/>
        <v>231.875</v>
      </c>
      <c r="G5" s="41">
        <f t="shared" si="2"/>
        <v>199.8994375</v>
      </c>
      <c r="H5" s="41">
        <f t="shared" si="3"/>
        <v>174.99606250000002</v>
      </c>
      <c r="I5" s="41">
        <f t="shared" si="4"/>
        <v>155.10118750000001</v>
      </c>
      <c r="J5">
        <f>SUM(PT!D3)</f>
        <v>65</v>
      </c>
      <c r="K5" t="s">
        <v>36</v>
      </c>
      <c r="M5">
        <f>SUM(Q4)</f>
        <v>90</v>
      </c>
      <c r="N5">
        <f>SUM(M5/60)</f>
        <v>1.5</v>
      </c>
      <c r="O5">
        <f>ROUNDDOWN(N5,0)</f>
        <v>1</v>
      </c>
      <c r="P5">
        <f>SUM(N5-O5)</f>
        <v>0.5</v>
      </c>
      <c r="Q5">
        <f>SUM(60*P5)</f>
        <v>30</v>
      </c>
      <c r="R5" t="s">
        <v>63</v>
      </c>
      <c r="Z5" t="s">
        <v>63</v>
      </c>
    </row>
    <row r="6" spans="1:30">
      <c r="A6" s="24">
        <v>5</v>
      </c>
      <c r="B6" s="26">
        <v>1.1599999999999999</v>
      </c>
      <c r="C6" s="40">
        <f>SUM(PT!D16)</f>
        <v>5</v>
      </c>
      <c r="D6" s="40">
        <f t="shared" si="0"/>
        <v>1.1599999999999999</v>
      </c>
      <c r="E6" s="40">
        <f>SUM(PT!C16)</f>
        <v>175</v>
      </c>
      <c r="F6" s="41">
        <f t="shared" si="1"/>
        <v>203</v>
      </c>
      <c r="G6" s="41">
        <f t="shared" si="2"/>
        <v>175.00629999999998</v>
      </c>
      <c r="H6" s="41">
        <f t="shared" si="3"/>
        <v>153.20410000000001</v>
      </c>
      <c r="I6" s="41">
        <f t="shared" si="4"/>
        <v>135.7867</v>
      </c>
      <c r="J6">
        <f>SUM(J4-J5)</f>
        <v>122</v>
      </c>
      <c r="K6" t="s">
        <v>14</v>
      </c>
      <c r="Q6" t="s">
        <v>55</v>
      </c>
      <c r="R6" s="55">
        <f>SUM(Q2/4)</f>
        <v>217.5</v>
      </c>
      <c r="S6">
        <f>SUM(R6/60)</f>
        <v>3.625</v>
      </c>
      <c r="T6">
        <f>ROUNDDOWN(S6,0)</f>
        <v>3</v>
      </c>
      <c r="U6">
        <f>SUM(S6-T6)</f>
        <v>0.625</v>
      </c>
      <c r="V6">
        <f>SUM(60*U6)</f>
        <v>37.5</v>
      </c>
      <c r="Y6" t="s">
        <v>55</v>
      </c>
      <c r="Z6" s="56">
        <f>SUM(Y2/4)</f>
        <v>195</v>
      </c>
      <c r="AA6">
        <f>SUM(Z6/60)</f>
        <v>3.25</v>
      </c>
      <c r="AB6">
        <f>ROUNDDOWN(AA6,0)</f>
        <v>3</v>
      </c>
      <c r="AC6">
        <f>SUM(AA6-AB6)</f>
        <v>0.25</v>
      </c>
      <c r="AD6">
        <f>SUM(60*AC6)</f>
        <v>15</v>
      </c>
    </row>
    <row r="7" spans="1:30" ht="15.75" thickBot="1">
      <c r="A7" s="25">
        <v>6</v>
      </c>
      <c r="B7" s="25">
        <v>1.19</v>
      </c>
      <c r="C7" s="40">
        <f>SUM(PT!D17)</f>
        <v>6</v>
      </c>
      <c r="D7" s="40">
        <f t="shared" si="0"/>
        <v>1.19</v>
      </c>
      <c r="E7" s="40">
        <f>SUM(PT!C17)</f>
        <v>135</v>
      </c>
      <c r="F7" s="41">
        <f t="shared" si="1"/>
        <v>160.65</v>
      </c>
      <c r="G7" s="41">
        <f t="shared" si="2"/>
        <v>138.496365</v>
      </c>
      <c r="H7" s="41">
        <f t="shared" si="3"/>
        <v>121.24255500000001</v>
      </c>
      <c r="I7" s="41">
        <f t="shared" si="4"/>
        <v>107.45878500000001</v>
      </c>
      <c r="J7">
        <f>SUM(PT!G2)</f>
        <v>0.77</v>
      </c>
      <c r="K7" t="s">
        <v>37</v>
      </c>
      <c r="Q7" t="s">
        <v>56</v>
      </c>
      <c r="R7" s="55">
        <f t="shared" ref="R7:R8" si="19">SUM(Q3/4)</f>
        <v>195</v>
      </c>
      <c r="S7">
        <f t="shared" ref="S7:S8" si="20">SUM(R7/60)</f>
        <v>3.25</v>
      </c>
      <c r="T7">
        <f t="shared" ref="T7:T8" si="21">ROUNDDOWN(S7,0)</f>
        <v>3</v>
      </c>
      <c r="U7">
        <f t="shared" ref="U7:U8" si="22">SUM(S7-T7)</f>
        <v>0.25</v>
      </c>
      <c r="V7">
        <f t="shared" ref="V7:V8" si="23">SUM(60*U7)</f>
        <v>15</v>
      </c>
      <c r="Y7" t="s">
        <v>56</v>
      </c>
      <c r="Z7" s="56">
        <f t="shared" ref="Z7:Z8" si="24">SUM(Y3/4)</f>
        <v>172.5</v>
      </c>
      <c r="AA7">
        <f t="shared" ref="AA7:AA8" si="25">SUM(Z7/60)</f>
        <v>2.875</v>
      </c>
      <c r="AB7">
        <f t="shared" ref="AB7:AB8" si="26">ROUNDDOWN(AA7,0)</f>
        <v>2</v>
      </c>
      <c r="AC7">
        <f t="shared" ref="AC7:AC8" si="27">SUM(AA7-AB7)</f>
        <v>0.875</v>
      </c>
      <c r="AD7">
        <f t="shared" ref="AD7:AD8" si="28">SUM(60*AC7)</f>
        <v>52.5</v>
      </c>
    </row>
    <row r="8" spans="1:30">
      <c r="A8" s="24">
        <v>7</v>
      </c>
      <c r="B8" s="26">
        <v>1.2250000000000001</v>
      </c>
      <c r="C8" s="40">
        <f>SUM(PT!D18)</f>
        <v>7</v>
      </c>
      <c r="D8" s="40">
        <f t="shared" si="0"/>
        <v>1.2250000000000001</v>
      </c>
      <c r="E8" s="40">
        <f>SUM(PT!C18)</f>
        <v>135</v>
      </c>
      <c r="F8" s="41">
        <f t="shared" si="1"/>
        <v>165.375</v>
      </c>
      <c r="G8" s="41">
        <f t="shared" si="2"/>
        <v>142.56978749999999</v>
      </c>
      <c r="H8" s="41">
        <f t="shared" si="3"/>
        <v>124.80851250000001</v>
      </c>
      <c r="I8" s="41">
        <f t="shared" si="4"/>
        <v>110.61933750000001</v>
      </c>
      <c r="J8">
        <f>SUM(J6*J7)</f>
        <v>93.94</v>
      </c>
      <c r="K8" t="s">
        <v>35</v>
      </c>
      <c r="Q8" t="s">
        <v>57</v>
      </c>
      <c r="R8" s="55">
        <f t="shared" si="19"/>
        <v>22.5</v>
      </c>
      <c r="S8">
        <f t="shared" si="20"/>
        <v>0.375</v>
      </c>
      <c r="T8">
        <f t="shared" si="21"/>
        <v>0</v>
      </c>
      <c r="U8">
        <f t="shared" si="22"/>
        <v>0.375</v>
      </c>
      <c r="V8">
        <f t="shared" si="23"/>
        <v>22.5</v>
      </c>
      <c r="Y8" t="s">
        <v>57</v>
      </c>
      <c r="Z8" s="56">
        <f t="shared" si="24"/>
        <v>15</v>
      </c>
      <c r="AA8">
        <f t="shared" si="25"/>
        <v>0.25</v>
      </c>
      <c r="AB8">
        <f t="shared" si="26"/>
        <v>0</v>
      </c>
      <c r="AC8">
        <f t="shared" si="27"/>
        <v>0.25</v>
      </c>
      <c r="AD8">
        <f t="shared" si="28"/>
        <v>15</v>
      </c>
    </row>
    <row r="9" spans="1:30" ht="15.75" thickBot="1">
      <c r="A9" s="25">
        <v>8</v>
      </c>
      <c r="B9" s="25">
        <v>1.256</v>
      </c>
      <c r="C9" s="40">
        <f>SUM(PT!D19)</f>
        <v>8</v>
      </c>
      <c r="D9" s="40">
        <f t="shared" si="0"/>
        <v>1.256</v>
      </c>
      <c r="E9" s="40">
        <f>SUM(PT!C19)</f>
        <v>135</v>
      </c>
      <c r="F9" s="41">
        <f t="shared" si="1"/>
        <v>169.56</v>
      </c>
      <c r="G9" s="41">
        <f t="shared" si="2"/>
        <v>146.17767599999999</v>
      </c>
      <c r="H9" s="41">
        <f t="shared" si="3"/>
        <v>127.96693200000001</v>
      </c>
      <c r="I9" s="41">
        <f t="shared" si="4"/>
        <v>113.41868400000001</v>
      </c>
      <c r="J9">
        <f>SUM(J8+J5)</f>
        <v>158.94</v>
      </c>
      <c r="K9" t="s">
        <v>38</v>
      </c>
      <c r="R9" t="s">
        <v>64</v>
      </c>
      <c r="Z9" s="56" t="s">
        <v>64</v>
      </c>
    </row>
    <row r="10" spans="1:30">
      <c r="A10" s="24">
        <v>9</v>
      </c>
      <c r="B10" s="26">
        <v>1.29</v>
      </c>
      <c r="C10" s="40">
        <f>SUM(PT!D20)</f>
        <v>15</v>
      </c>
      <c r="D10" s="40">
        <f t="shared" si="0"/>
        <v>1.4950000000000001</v>
      </c>
      <c r="E10" s="40">
        <f>SUM(PT!C20)</f>
        <v>560</v>
      </c>
      <c r="F10" s="41">
        <f t="shared" si="1"/>
        <v>837.2</v>
      </c>
      <c r="G10" s="41">
        <f t="shared" si="2"/>
        <v>721.75012000000004</v>
      </c>
      <c r="H10" s="41">
        <f t="shared" si="3"/>
        <v>631.8348400000001</v>
      </c>
      <c r="I10" s="41">
        <f t="shared" si="4"/>
        <v>560.00308000000007</v>
      </c>
      <c r="J10">
        <f>SUM(J7-0.15)</f>
        <v>0.62</v>
      </c>
      <c r="K10" t="s">
        <v>37</v>
      </c>
      <c r="Q10" t="s">
        <v>55</v>
      </c>
      <c r="R10" s="55">
        <f>SUM(Q2/8)</f>
        <v>108.75</v>
      </c>
      <c r="S10">
        <f>SUM(R10/60)</f>
        <v>1.8125</v>
      </c>
      <c r="T10">
        <f>ROUNDDOWN(S10,0)</f>
        <v>1</v>
      </c>
      <c r="U10">
        <f>SUM(S10-T10)</f>
        <v>0.8125</v>
      </c>
      <c r="V10">
        <f>SUM(60*U10)</f>
        <v>48.75</v>
      </c>
      <c r="Y10" t="s">
        <v>55</v>
      </c>
      <c r="Z10" s="56">
        <f>SUM(Y2/8)</f>
        <v>97.5</v>
      </c>
      <c r="AA10">
        <f>SUM(Z10/60)</f>
        <v>1.625</v>
      </c>
      <c r="AB10">
        <f>ROUNDDOWN(AA10,0)</f>
        <v>1</v>
      </c>
      <c r="AC10">
        <f>SUM(AA10-AB10)</f>
        <v>0.625</v>
      </c>
      <c r="AD10">
        <f>SUM(60*AC10)</f>
        <v>37.5</v>
      </c>
    </row>
    <row r="11" spans="1:30" ht="15.75" thickBot="1">
      <c r="A11" s="25">
        <v>10</v>
      </c>
      <c r="B11" s="25">
        <v>1.325</v>
      </c>
      <c r="C11" s="40">
        <f>SUM(PT!D21)</f>
        <v>10</v>
      </c>
      <c r="D11" s="40">
        <f t="shared" si="0"/>
        <v>1.325</v>
      </c>
      <c r="E11" s="40">
        <f>SUM(PT!C21)</f>
        <v>135</v>
      </c>
      <c r="F11" s="41">
        <f t="shared" si="1"/>
        <v>178.875</v>
      </c>
      <c r="G11" s="41">
        <f t="shared" si="2"/>
        <v>154.20813749999999</v>
      </c>
      <c r="H11" s="41">
        <f t="shared" si="3"/>
        <v>134.9969625</v>
      </c>
      <c r="I11" s="41">
        <f t="shared" si="4"/>
        <v>119.64948750000001</v>
      </c>
      <c r="J11">
        <f>SUM(J6*J10)</f>
        <v>75.64</v>
      </c>
      <c r="K11" t="s">
        <v>35</v>
      </c>
      <c r="Q11" t="s">
        <v>56</v>
      </c>
      <c r="R11" s="55">
        <f t="shared" ref="R11:R12" si="29">SUM(Q3/8)</f>
        <v>97.5</v>
      </c>
      <c r="S11">
        <f t="shared" ref="S11:S12" si="30">SUM(R11/60)</f>
        <v>1.625</v>
      </c>
      <c r="T11">
        <f t="shared" ref="T11:T12" si="31">ROUNDDOWN(S11,0)</f>
        <v>1</v>
      </c>
      <c r="U11">
        <f t="shared" ref="U11:U12" si="32">SUM(S11-T11)</f>
        <v>0.625</v>
      </c>
      <c r="V11">
        <f t="shared" ref="V11:V12" si="33">SUM(60*U11)</f>
        <v>37.5</v>
      </c>
      <c r="Y11" t="s">
        <v>56</v>
      </c>
      <c r="Z11" s="56">
        <f t="shared" ref="Z11:Z12" si="34">SUM(Y3/8)</f>
        <v>86.25</v>
      </c>
      <c r="AA11">
        <f t="shared" ref="AA11:AA12" si="35">SUM(Z11/60)</f>
        <v>1.4375</v>
      </c>
      <c r="AB11">
        <f t="shared" ref="AB11:AB12" si="36">ROUNDDOWN(AA11,0)</f>
        <v>1</v>
      </c>
      <c r="AC11">
        <f t="shared" ref="AC11:AC12" si="37">SUM(AA11-AB11)</f>
        <v>0.4375</v>
      </c>
      <c r="AD11">
        <f t="shared" ref="AD11:AD12" si="38">SUM(60*AC11)</f>
        <v>26.25</v>
      </c>
    </row>
    <row r="12" spans="1:30">
      <c r="A12" s="24">
        <v>11</v>
      </c>
      <c r="B12" s="26">
        <v>1.355</v>
      </c>
      <c r="C12" s="40">
        <f>SUM(PT!D22)</f>
        <v>6</v>
      </c>
      <c r="D12" s="40">
        <f t="shared" si="0"/>
        <v>1.19</v>
      </c>
      <c r="E12" s="40">
        <f>SUM(PT!C22)</f>
        <v>56</v>
      </c>
      <c r="F12" s="41">
        <f t="shared" si="1"/>
        <v>66.64</v>
      </c>
      <c r="G12" s="41">
        <f t="shared" si="2"/>
        <v>57.450344000000001</v>
      </c>
      <c r="H12" s="41">
        <f t="shared" si="3"/>
        <v>50.293208</v>
      </c>
      <c r="I12" s="41">
        <f t="shared" si="4"/>
        <v>44.575496000000001</v>
      </c>
      <c r="J12">
        <f>SUM(J11+J5)</f>
        <v>140.63999999999999</v>
      </c>
      <c r="K12" t="s">
        <v>39</v>
      </c>
      <c r="Q12" t="s">
        <v>57</v>
      </c>
      <c r="R12" s="55">
        <f t="shared" si="29"/>
        <v>11.25</v>
      </c>
      <c r="S12">
        <f t="shared" si="30"/>
        <v>0.1875</v>
      </c>
      <c r="T12">
        <f t="shared" si="31"/>
        <v>0</v>
      </c>
      <c r="U12">
        <f t="shared" si="32"/>
        <v>0.1875</v>
      </c>
      <c r="V12">
        <f t="shared" si="33"/>
        <v>11.25</v>
      </c>
      <c r="Y12" t="s">
        <v>57</v>
      </c>
      <c r="Z12" s="56">
        <f t="shared" si="34"/>
        <v>7.5</v>
      </c>
      <c r="AA12">
        <f t="shared" si="35"/>
        <v>0.125</v>
      </c>
      <c r="AB12">
        <f t="shared" si="36"/>
        <v>0</v>
      </c>
      <c r="AC12">
        <f t="shared" si="37"/>
        <v>0.125</v>
      </c>
      <c r="AD12">
        <f t="shared" si="38"/>
        <v>7.5</v>
      </c>
    </row>
    <row r="13" spans="1:30" ht="15.75" thickBot="1">
      <c r="A13" s="25">
        <v>12</v>
      </c>
      <c r="B13" s="25">
        <v>1.3879999999999999</v>
      </c>
      <c r="C13" s="40">
        <f>SUM(PT!D23)</f>
        <v>12</v>
      </c>
      <c r="D13" s="40">
        <f t="shared" si="0"/>
        <v>1.3879999999999999</v>
      </c>
      <c r="E13" s="40">
        <f>SUM(PT!C23)</f>
        <v>135</v>
      </c>
      <c r="F13" s="41">
        <f t="shared" si="1"/>
        <v>187.38</v>
      </c>
      <c r="G13" s="41">
        <f t="shared" si="2"/>
        <v>161.54029799999998</v>
      </c>
      <c r="H13" s="41">
        <f t="shared" si="3"/>
        <v>141.41568599999999</v>
      </c>
      <c r="I13" s="41">
        <f t="shared" si="4"/>
        <v>125.33848200000001</v>
      </c>
      <c r="R13" s="56" t="s">
        <v>68</v>
      </c>
      <c r="Z13" s="56" t="s">
        <v>68</v>
      </c>
    </row>
    <row r="14" spans="1:30">
      <c r="A14" s="24">
        <v>13</v>
      </c>
      <c r="B14" s="26">
        <v>1.4319999999999999</v>
      </c>
      <c r="C14" s="40">
        <f>SUM(PT!D24)</f>
        <v>13</v>
      </c>
      <c r="D14" s="40">
        <f t="shared" si="0"/>
        <v>1.4319999999999999</v>
      </c>
      <c r="E14" s="40">
        <f>SUM(PT!C24)</f>
        <v>135</v>
      </c>
      <c r="F14" s="41">
        <f t="shared" si="1"/>
        <v>193.32</v>
      </c>
      <c r="G14" s="41">
        <f t="shared" si="2"/>
        <v>166.66117199999999</v>
      </c>
      <c r="H14" s="41">
        <f t="shared" si="3"/>
        <v>145.89860400000001</v>
      </c>
      <c r="I14" s="41">
        <f t="shared" si="4"/>
        <v>129.31174799999999</v>
      </c>
      <c r="N14" t="s">
        <v>49</v>
      </c>
      <c r="O14" t="s">
        <v>44</v>
      </c>
      <c r="Q14" t="s">
        <v>55</v>
      </c>
      <c r="R14" s="56">
        <f>SUM(Q2/16)</f>
        <v>54.375</v>
      </c>
      <c r="S14">
        <f>SUM(R14/60)</f>
        <v>0.90625</v>
      </c>
      <c r="T14">
        <f>ROUNDDOWN(S14,0)</f>
        <v>0</v>
      </c>
      <c r="U14">
        <f>SUM(S14-T14)</f>
        <v>0.90625</v>
      </c>
      <c r="V14">
        <f>SUM(60*U14)</f>
        <v>54.375</v>
      </c>
      <c r="Y14" t="s">
        <v>55</v>
      </c>
      <c r="Z14" s="56">
        <f>SUM(Y2/16)</f>
        <v>48.75</v>
      </c>
      <c r="AA14">
        <f>SUM(Z14/60)</f>
        <v>0.8125</v>
      </c>
      <c r="AB14">
        <f>ROUNDDOWN(AA14,0)</f>
        <v>0</v>
      </c>
      <c r="AC14">
        <f>SUM(AA14-AB14)</f>
        <v>0.8125</v>
      </c>
      <c r="AD14">
        <f>SUM(60*AC14)</f>
        <v>48.75</v>
      </c>
    </row>
    <row r="15" spans="1:30" ht="15.75" thickBot="1">
      <c r="A15" s="25">
        <v>14</v>
      </c>
      <c r="B15" s="26">
        <v>1.4570000000000001</v>
      </c>
      <c r="C15" s="40">
        <f>SUM(PT!D25)</f>
        <v>14</v>
      </c>
      <c r="D15" s="40">
        <f t="shared" si="0"/>
        <v>1.4570000000000001</v>
      </c>
      <c r="E15" s="40">
        <f>SUM(PT!C25)</f>
        <v>135</v>
      </c>
      <c r="F15" s="41">
        <f t="shared" si="1"/>
        <v>196.69500000000002</v>
      </c>
      <c r="G15" s="41">
        <f t="shared" si="2"/>
        <v>169.57075950000001</v>
      </c>
      <c r="H15" s="41">
        <f t="shared" si="3"/>
        <v>148.44571650000003</v>
      </c>
      <c r="I15" s="41">
        <f t="shared" si="4"/>
        <v>131.56928550000003</v>
      </c>
      <c r="L15" t="s">
        <v>67</v>
      </c>
      <c r="M15">
        <v>1600</v>
      </c>
      <c r="N15" s="55">
        <f>SUM(T2)</f>
        <v>7</v>
      </c>
      <c r="O15" s="55">
        <f>SUM(V2)</f>
        <v>15</v>
      </c>
      <c r="Q15" t="s">
        <v>56</v>
      </c>
      <c r="R15" s="56">
        <f t="shared" ref="R15:R16" si="39">SUM(Q3/16)</f>
        <v>48.75</v>
      </c>
      <c r="S15">
        <f t="shared" ref="S15:S16" si="40">SUM(R15/60)</f>
        <v>0.8125</v>
      </c>
      <c r="T15">
        <f t="shared" ref="T15:T16" si="41">ROUNDDOWN(S15,0)</f>
        <v>0</v>
      </c>
      <c r="U15">
        <f t="shared" ref="U15:U16" si="42">SUM(S15-T15)</f>
        <v>0.8125</v>
      </c>
      <c r="V15">
        <f t="shared" ref="V15:V16" si="43">SUM(60*U15)</f>
        <v>48.75</v>
      </c>
      <c r="Y15" t="s">
        <v>56</v>
      </c>
      <c r="Z15" s="56">
        <f t="shared" ref="Z15:Z16" si="44">SUM(Y3/16)</f>
        <v>43.125</v>
      </c>
      <c r="AA15">
        <f t="shared" ref="AA15:AA16" si="45">SUM(Z15/60)</f>
        <v>0.71875</v>
      </c>
      <c r="AB15">
        <f t="shared" ref="AB15:AB16" si="46">ROUNDDOWN(AA15,0)</f>
        <v>0</v>
      </c>
      <c r="AC15">
        <f t="shared" ref="AC15:AC16" si="47">SUM(AA15-AB15)</f>
        <v>0.71875</v>
      </c>
      <c r="AD15">
        <f t="shared" ref="AD15:AD16" si="48">SUM(60*AC15)</f>
        <v>43.125</v>
      </c>
    </row>
    <row r="16" spans="1:30" ht="15.75" thickBot="1">
      <c r="A16" s="24">
        <v>15</v>
      </c>
      <c r="B16" s="27">
        <v>1.4950000000000001</v>
      </c>
      <c r="C16" s="40">
        <f>SUM(PT!D26)</f>
        <v>15</v>
      </c>
      <c r="D16" s="40">
        <f t="shared" si="0"/>
        <v>1.4950000000000001</v>
      </c>
      <c r="E16" s="40">
        <f>SUM(PT!C26)</f>
        <v>135</v>
      </c>
      <c r="F16" s="41">
        <f t="shared" si="1"/>
        <v>201.82500000000002</v>
      </c>
      <c r="G16" s="41">
        <f t="shared" si="2"/>
        <v>173.99333250000001</v>
      </c>
      <c r="H16" s="41">
        <f t="shared" si="3"/>
        <v>152.31732750000003</v>
      </c>
      <c r="I16" s="41">
        <f t="shared" si="4"/>
        <v>135.00074250000003</v>
      </c>
      <c r="M16">
        <v>800</v>
      </c>
      <c r="N16">
        <f>SUM(T6)</f>
        <v>3</v>
      </c>
      <c r="O16" s="55">
        <f>SUM(V6)</f>
        <v>37.5</v>
      </c>
      <c r="Q16" t="s">
        <v>57</v>
      </c>
      <c r="R16" s="56">
        <f t="shared" si="39"/>
        <v>5.625</v>
      </c>
      <c r="S16">
        <f t="shared" si="40"/>
        <v>9.375E-2</v>
      </c>
      <c r="T16">
        <f t="shared" si="41"/>
        <v>0</v>
      </c>
      <c r="U16">
        <f t="shared" si="42"/>
        <v>9.375E-2</v>
      </c>
      <c r="V16">
        <f t="shared" si="43"/>
        <v>5.625</v>
      </c>
      <c r="Y16" t="s">
        <v>57</v>
      </c>
      <c r="Z16" s="56">
        <f t="shared" si="44"/>
        <v>3.75</v>
      </c>
      <c r="AA16">
        <f t="shared" si="45"/>
        <v>6.25E-2</v>
      </c>
      <c r="AB16">
        <f t="shared" si="46"/>
        <v>0</v>
      </c>
      <c r="AC16">
        <f t="shared" si="47"/>
        <v>6.25E-2</v>
      </c>
      <c r="AD16">
        <f t="shared" si="48"/>
        <v>3.75</v>
      </c>
    </row>
    <row r="17" spans="1:780">
      <c r="C17" s="40">
        <f>SUM(PT!D27)</f>
        <v>1</v>
      </c>
      <c r="D17" s="40">
        <f t="shared" si="0"/>
        <v>1</v>
      </c>
      <c r="E17" s="40">
        <f>SUM(PT!C27)</f>
        <v>225</v>
      </c>
      <c r="F17" s="41">
        <f t="shared" si="1"/>
        <v>225</v>
      </c>
      <c r="G17" s="41">
        <f t="shared" si="2"/>
        <v>193.9725</v>
      </c>
      <c r="H17" s="41">
        <f t="shared" si="3"/>
        <v>169.8075</v>
      </c>
      <c r="I17" s="41">
        <f t="shared" si="4"/>
        <v>150.5025</v>
      </c>
      <c r="M17">
        <v>400</v>
      </c>
      <c r="N17">
        <f>SUM(T10)</f>
        <v>1</v>
      </c>
      <c r="O17" s="55">
        <f>SUM(V10)</f>
        <v>48.75</v>
      </c>
      <c r="R17" s="56" t="s">
        <v>64</v>
      </c>
      <c r="Z17" s="56" t="s">
        <v>64</v>
      </c>
    </row>
    <row r="18" spans="1:780">
      <c r="C18" s="40">
        <f>SUM(PT!D28)</f>
        <v>2</v>
      </c>
      <c r="D18" s="40">
        <f t="shared" si="0"/>
        <v>1.05</v>
      </c>
      <c r="E18" s="40">
        <f>SUM(PT!C28)</f>
        <v>225</v>
      </c>
      <c r="F18" s="41">
        <f t="shared" si="1"/>
        <v>236.25</v>
      </c>
      <c r="G18" s="41">
        <f t="shared" si="2"/>
        <v>203.67112499999999</v>
      </c>
      <c r="H18" s="41">
        <f t="shared" si="3"/>
        <v>178.297875</v>
      </c>
      <c r="I18" s="41">
        <f t="shared" si="4"/>
        <v>158.027625</v>
      </c>
      <c r="M18">
        <v>200</v>
      </c>
      <c r="N18">
        <f>SUM(T14)</f>
        <v>0</v>
      </c>
      <c r="O18" s="55">
        <f>SUM(V14)</f>
        <v>54.375</v>
      </c>
      <c r="Q18" t="s">
        <v>55</v>
      </c>
      <c r="R18" s="56">
        <f>SUM(Q2/32)</f>
        <v>27.1875</v>
      </c>
      <c r="S18">
        <f>SUM(R18/60)</f>
        <v>0.453125</v>
      </c>
      <c r="T18">
        <f>ROUNDDOWN(S18,0)</f>
        <v>0</v>
      </c>
      <c r="U18">
        <f>SUM(S18-T18)</f>
        <v>0.453125</v>
      </c>
      <c r="V18">
        <f>SUM(60*U18)</f>
        <v>27.1875</v>
      </c>
      <c r="Y18" t="s">
        <v>55</v>
      </c>
      <c r="Z18" s="56">
        <f>SUM(Y2/32)</f>
        <v>24.375</v>
      </c>
      <c r="AA18">
        <f>SUM(Z18/60)</f>
        <v>0.40625</v>
      </c>
      <c r="AB18">
        <f>ROUNDDOWN(AA18,0)</f>
        <v>0</v>
      </c>
      <c r="AC18">
        <f>SUM(AA18-AB18)</f>
        <v>0.40625</v>
      </c>
      <c r="AD18">
        <f>SUM(60*AC18)</f>
        <v>24.375</v>
      </c>
    </row>
    <row r="19" spans="1:780">
      <c r="C19" s="40">
        <f>SUM(PT!D29)</f>
        <v>3</v>
      </c>
      <c r="D19" s="40">
        <f t="shared" si="0"/>
        <v>1.0880000000000001</v>
      </c>
      <c r="E19" s="40">
        <f>SUM(PT!C29)</f>
        <v>225</v>
      </c>
      <c r="F19" s="41">
        <f t="shared" si="1"/>
        <v>244.8</v>
      </c>
      <c r="G19" s="41">
        <f t="shared" si="2"/>
        <v>211.04208</v>
      </c>
      <c r="H19" s="41">
        <f t="shared" si="3"/>
        <v>184.75056000000001</v>
      </c>
      <c r="I19" s="41">
        <f t="shared" si="4"/>
        <v>163.74672000000001</v>
      </c>
      <c r="M19">
        <v>100</v>
      </c>
      <c r="N19">
        <f>SUM(T20)</f>
        <v>0</v>
      </c>
      <c r="O19" s="55">
        <f>SUM(V18)</f>
        <v>27.1875</v>
      </c>
      <c r="Q19" t="s">
        <v>56</v>
      </c>
      <c r="R19" s="56">
        <f t="shared" ref="R19:R20" si="49">SUM(Q3/32)</f>
        <v>24.375</v>
      </c>
      <c r="S19">
        <f t="shared" ref="S19:S20" si="50">SUM(R19/60)</f>
        <v>0.40625</v>
      </c>
      <c r="T19">
        <f t="shared" ref="T19:T20" si="51">ROUNDDOWN(S19,0)</f>
        <v>0</v>
      </c>
      <c r="U19">
        <f t="shared" ref="U19:U20" si="52">SUM(S19-T19)</f>
        <v>0.40625</v>
      </c>
      <c r="V19">
        <f t="shared" ref="V19:V20" si="53">SUM(60*U19)</f>
        <v>24.375</v>
      </c>
      <c r="Y19" t="s">
        <v>56</v>
      </c>
      <c r="Z19" s="56">
        <f t="shared" ref="Z19:Z20" si="54">SUM(Y3/32)</f>
        <v>21.5625</v>
      </c>
      <c r="AA19">
        <f t="shared" ref="AA19:AA20" si="55">SUM(Z19/60)</f>
        <v>0.359375</v>
      </c>
      <c r="AB19">
        <f t="shared" ref="AB19:AB20" si="56">ROUNDDOWN(AA19,0)</f>
        <v>0</v>
      </c>
      <c r="AC19">
        <f t="shared" ref="AC19:AC20" si="57">SUM(AA19-AB19)</f>
        <v>0.359375</v>
      </c>
      <c r="AD19">
        <f t="shared" ref="AD19:AD20" si="58">SUM(60*AC19)</f>
        <v>21.5625</v>
      </c>
    </row>
    <row r="20" spans="1:780">
      <c r="C20" s="40">
        <f>SUM(PT!D30)</f>
        <v>4</v>
      </c>
      <c r="D20" s="40">
        <f t="shared" si="0"/>
        <v>1.125</v>
      </c>
      <c r="E20" s="40">
        <f>SUM(PT!C30)</f>
        <v>225</v>
      </c>
      <c r="F20" s="41">
        <f t="shared" si="1"/>
        <v>253.125</v>
      </c>
      <c r="G20" s="41">
        <f t="shared" si="2"/>
        <v>218.21906250000001</v>
      </c>
      <c r="H20" s="41">
        <f t="shared" si="3"/>
        <v>191.03343750000002</v>
      </c>
      <c r="I20" s="41">
        <f t="shared" si="4"/>
        <v>169.3153125</v>
      </c>
      <c r="L20" t="s">
        <v>65</v>
      </c>
      <c r="M20">
        <v>1600</v>
      </c>
      <c r="N20">
        <f>SUM(AB3)</f>
        <v>5</v>
      </c>
      <c r="O20" s="55">
        <f>SUM(AD3)</f>
        <v>45</v>
      </c>
      <c r="Q20" t="s">
        <v>57</v>
      </c>
      <c r="R20" s="56">
        <f t="shared" si="49"/>
        <v>2.8125</v>
      </c>
      <c r="S20">
        <f t="shared" si="50"/>
        <v>4.6875E-2</v>
      </c>
      <c r="T20">
        <f t="shared" si="51"/>
        <v>0</v>
      </c>
      <c r="U20">
        <f t="shared" si="52"/>
        <v>4.6875E-2</v>
      </c>
      <c r="V20">
        <f t="shared" si="53"/>
        <v>2.8125</v>
      </c>
      <c r="Y20" t="s">
        <v>57</v>
      </c>
      <c r="Z20" s="56">
        <f t="shared" si="54"/>
        <v>1.875</v>
      </c>
      <c r="AA20">
        <f t="shared" si="55"/>
        <v>3.125E-2</v>
      </c>
      <c r="AB20">
        <f t="shared" si="56"/>
        <v>0</v>
      </c>
      <c r="AC20">
        <f t="shared" si="57"/>
        <v>3.125E-2</v>
      </c>
      <c r="AD20">
        <f t="shared" si="58"/>
        <v>1.875</v>
      </c>
    </row>
    <row r="21" spans="1:780">
      <c r="C21" s="40">
        <f>SUM(PT!D31)</f>
        <v>15</v>
      </c>
      <c r="D21" s="40">
        <f t="shared" si="0"/>
        <v>1.4950000000000001</v>
      </c>
      <c r="E21" s="40">
        <f>SUM(PT!C31)</f>
        <v>135</v>
      </c>
      <c r="F21" s="41">
        <f t="shared" si="1"/>
        <v>201.82500000000002</v>
      </c>
      <c r="G21" s="41">
        <f t="shared" si="2"/>
        <v>173.99333250000001</v>
      </c>
      <c r="H21" s="41">
        <f t="shared" si="3"/>
        <v>152.31732750000003</v>
      </c>
      <c r="I21" s="41">
        <f t="shared" si="4"/>
        <v>135.00074250000003</v>
      </c>
      <c r="M21">
        <v>800</v>
      </c>
      <c r="N21">
        <f>SUM(AB7)</f>
        <v>2</v>
      </c>
      <c r="O21" s="55">
        <f>SUM(AD7)</f>
        <v>52.5</v>
      </c>
    </row>
    <row r="22" spans="1:780">
      <c r="C22" s="40">
        <f>SUM(PT!D32)</f>
        <v>6</v>
      </c>
      <c r="D22" s="40">
        <f t="shared" si="0"/>
        <v>1.19</v>
      </c>
      <c r="E22" s="40">
        <f>SUM(PT!C32)</f>
        <v>225</v>
      </c>
      <c r="F22" s="41">
        <f t="shared" si="1"/>
        <v>267.75</v>
      </c>
      <c r="G22" s="41">
        <f t="shared" si="2"/>
        <v>230.82727499999999</v>
      </c>
      <c r="H22" s="41">
        <f t="shared" si="3"/>
        <v>202.07092500000002</v>
      </c>
      <c r="I22" s="41">
        <f t="shared" si="4"/>
        <v>179.09797500000002</v>
      </c>
      <c r="M22">
        <v>400</v>
      </c>
      <c r="N22">
        <f>SUM(AB11)</f>
        <v>1</v>
      </c>
      <c r="O22" s="55">
        <f>SUM(AD11)</f>
        <v>26.25</v>
      </c>
      <c r="Q22" t="s">
        <v>143</v>
      </c>
      <c r="S22" t="s">
        <v>144</v>
      </c>
      <c r="T22" t="s">
        <v>145</v>
      </c>
      <c r="U22" t="s">
        <v>146</v>
      </c>
      <c r="Y22" t="s">
        <v>154</v>
      </c>
      <c r="AB22" t="s">
        <v>156</v>
      </c>
      <c r="AC22">
        <f>SUM(PT!C7)</f>
        <v>-1</v>
      </c>
    </row>
    <row r="23" spans="1:780">
      <c r="C23" s="40">
        <f>SUM(PT!D33)</f>
        <v>7</v>
      </c>
      <c r="D23" s="40">
        <f t="shared" si="0"/>
        <v>1.2250000000000001</v>
      </c>
      <c r="E23" s="40">
        <f>SUM(PT!C33)</f>
        <v>225</v>
      </c>
      <c r="F23" s="41">
        <f t="shared" si="1"/>
        <v>275.625</v>
      </c>
      <c r="G23" s="41">
        <f t="shared" si="2"/>
        <v>237.61631249999999</v>
      </c>
      <c r="H23" s="41">
        <f t="shared" si="3"/>
        <v>208.01418750000002</v>
      </c>
      <c r="I23" s="41">
        <f t="shared" si="4"/>
        <v>184.36556250000001</v>
      </c>
      <c r="M23">
        <v>200</v>
      </c>
      <c r="N23">
        <f>SUM(AB15)</f>
        <v>0</v>
      </c>
      <c r="O23" s="55">
        <f>SUM(AD15)</f>
        <v>43.125</v>
      </c>
      <c r="Q23" t="s">
        <v>151</v>
      </c>
      <c r="S23" s="55">
        <f>SUM(PT!U3)</f>
        <v>1</v>
      </c>
      <c r="T23" s="55">
        <f>SUM(PT!V3)</f>
        <v>3</v>
      </c>
      <c r="U23" s="55">
        <f>SUM(PT!W3)</f>
        <v>11</v>
      </c>
      <c r="X23" t="s">
        <v>152</v>
      </c>
      <c r="Y23">
        <f>SUM(W26)</f>
        <v>0</v>
      </c>
      <c r="Z23">
        <f>SUM(Y23*30)</f>
        <v>0</v>
      </c>
      <c r="AB23" t="s">
        <v>155</v>
      </c>
      <c r="AC23" s="55">
        <f>SUM(Z24)</f>
        <v>6</v>
      </c>
    </row>
    <row r="24" spans="1:780" ht="15.75" thickBot="1">
      <c r="C24" s="40">
        <f>SUM(PT!D34)</f>
        <v>8</v>
      </c>
      <c r="D24" s="40">
        <f t="shared" si="0"/>
        <v>1.256</v>
      </c>
      <c r="E24" s="40">
        <f>SUM(PT!C34)</f>
        <v>225</v>
      </c>
      <c r="F24" s="41">
        <f t="shared" si="1"/>
        <v>282.60000000000002</v>
      </c>
      <c r="G24" s="41">
        <f t="shared" si="2"/>
        <v>243.62946000000002</v>
      </c>
      <c r="H24" s="41">
        <f t="shared" si="3"/>
        <v>213.27822000000003</v>
      </c>
      <c r="I24" s="41">
        <f t="shared" si="4"/>
        <v>189.03114000000002</v>
      </c>
      <c r="M24">
        <v>100</v>
      </c>
      <c r="N24">
        <f>SUM(AB19)</f>
        <v>0</v>
      </c>
      <c r="O24" s="55">
        <f>SUM(AD19)</f>
        <v>21.5625</v>
      </c>
      <c r="S24" s="16">
        <f>IF(S23&lt;S25,S23+31,S23)</f>
        <v>32</v>
      </c>
      <c r="T24" s="16">
        <f>IF(S24&gt;30,T23-1,T23)</f>
        <v>2</v>
      </c>
      <c r="U24" s="16">
        <f>IF(T24&gt;12,U23-1,U23)</f>
        <v>11</v>
      </c>
      <c r="X24" t="s">
        <v>153</v>
      </c>
      <c r="Y24" s="55">
        <f>SUM(S26)</f>
        <v>6</v>
      </c>
      <c r="Z24" s="55">
        <f>SUM(Z23+Y24)</f>
        <v>6</v>
      </c>
      <c r="AC24" s="115">
        <f>SUM(AC22/AC23)</f>
        <v>-0.16666666666666666</v>
      </c>
    </row>
    <row r="25" spans="1:780">
      <c r="C25" s="40">
        <f>SUM(PT!D35)</f>
        <v>9</v>
      </c>
      <c r="D25" s="40">
        <f t="shared" si="0"/>
        <v>1.29</v>
      </c>
      <c r="E25" s="40">
        <f>SUM(PT!C35)</f>
        <v>225</v>
      </c>
      <c r="F25" s="41">
        <f t="shared" si="1"/>
        <v>290.25</v>
      </c>
      <c r="G25" s="41">
        <f t="shared" si="2"/>
        <v>250.224525</v>
      </c>
      <c r="H25" s="41">
        <f t="shared" si="3"/>
        <v>219.05167500000002</v>
      </c>
      <c r="I25" s="41">
        <f t="shared" si="4"/>
        <v>194.14822500000002</v>
      </c>
      <c r="Q25" t="s">
        <v>150</v>
      </c>
      <c r="S25" s="55">
        <f>SUM(PT!U4)</f>
        <v>26</v>
      </c>
      <c r="T25" s="55">
        <f>SUM(PT!V4)</f>
        <v>2</v>
      </c>
      <c r="U25" s="55">
        <f>SUM(PT!W4)</f>
        <v>11</v>
      </c>
      <c r="W25" t="s">
        <v>148</v>
      </c>
      <c r="AC25">
        <f>IF(AC24&lt;0,AC24*-1,AC24)</f>
        <v>0.16666666666666666</v>
      </c>
    </row>
    <row r="26" spans="1:780" ht="15.75" thickBot="1">
      <c r="C26" s="40">
        <f>SUM(PT!D36)</f>
        <v>10</v>
      </c>
      <c r="D26" s="40">
        <f t="shared" si="0"/>
        <v>1.325</v>
      </c>
      <c r="E26" s="40">
        <f>SUM(PT!C36)</f>
        <v>225</v>
      </c>
      <c r="F26" s="41">
        <f t="shared" si="1"/>
        <v>298.125</v>
      </c>
      <c r="G26" s="41">
        <f t="shared" si="2"/>
        <v>257.01356249999998</v>
      </c>
      <c r="H26" s="41">
        <f t="shared" si="3"/>
        <v>224.99493750000002</v>
      </c>
      <c r="I26" s="41">
        <f t="shared" si="4"/>
        <v>199.41581250000002</v>
      </c>
      <c r="K26" s="16">
        <f>IF(K28=0,0,K27)</f>
        <v>55</v>
      </c>
      <c r="S26" s="95">
        <f>SUM(S24-S25)</f>
        <v>6</v>
      </c>
      <c r="T26" s="95">
        <f>SUM(T24-T25)</f>
        <v>0</v>
      </c>
      <c r="U26" s="95">
        <f>SUM(U24-U25)</f>
        <v>0</v>
      </c>
      <c r="V26">
        <f>SUM(U26*12)</f>
        <v>0</v>
      </c>
      <c r="W26">
        <f>SUM(T26+V26)</f>
        <v>0</v>
      </c>
    </row>
    <row r="27" spans="1:780" ht="15.75" thickBot="1">
      <c r="C27" s="40">
        <f>SUM(PT!D37)</f>
        <v>11</v>
      </c>
      <c r="D27" s="40">
        <f t="shared" si="0"/>
        <v>1.355</v>
      </c>
      <c r="E27" s="40">
        <f>SUM(PT!C37)</f>
        <v>225</v>
      </c>
      <c r="F27" s="41">
        <f t="shared" si="1"/>
        <v>304.875</v>
      </c>
      <c r="G27" s="41">
        <f t="shared" si="2"/>
        <v>262.83273750000001</v>
      </c>
      <c r="H27" s="41">
        <f t="shared" si="3"/>
        <v>230.08916250000001</v>
      </c>
      <c r="I27" s="41">
        <f t="shared" si="4"/>
        <v>203.93088750000001</v>
      </c>
      <c r="J27" t="s">
        <v>160</v>
      </c>
      <c r="K27" s="16">
        <f>IF(K28&gt;=0,L27,L30)</f>
        <v>55</v>
      </c>
      <c r="L27">
        <f>SUM(M27:ACY27)</f>
        <v>1</v>
      </c>
      <c r="M27" s="16">
        <f>IF(L$28&gt;=$L$28,1,0)</f>
        <v>1</v>
      </c>
      <c r="N27" s="16">
        <f>IF(N28&lt;=$K28,1,0)</f>
        <v>0</v>
      </c>
      <c r="O27" s="16">
        <f t="shared" ref="O27:BZ27" si="59">IF(O28&lt;=$K28,1,0)</f>
        <v>0</v>
      </c>
      <c r="P27" s="16">
        <f t="shared" si="59"/>
        <v>0</v>
      </c>
      <c r="Q27" s="16">
        <f t="shared" si="59"/>
        <v>0</v>
      </c>
      <c r="R27" s="16">
        <f t="shared" si="59"/>
        <v>0</v>
      </c>
      <c r="S27" s="16">
        <f t="shared" si="59"/>
        <v>0</v>
      </c>
      <c r="T27" s="16">
        <f t="shared" si="59"/>
        <v>0</v>
      </c>
      <c r="U27" s="16">
        <f t="shared" si="59"/>
        <v>0</v>
      </c>
      <c r="V27" s="16">
        <f t="shared" si="59"/>
        <v>0</v>
      </c>
      <c r="W27" s="16">
        <f t="shared" si="59"/>
        <v>0</v>
      </c>
      <c r="X27" s="16">
        <f t="shared" si="59"/>
        <v>0</v>
      </c>
      <c r="Y27" s="16">
        <f t="shared" si="59"/>
        <v>0</v>
      </c>
      <c r="Z27" s="16">
        <f t="shared" si="59"/>
        <v>0</v>
      </c>
      <c r="AA27" s="16">
        <f t="shared" si="59"/>
        <v>0</v>
      </c>
      <c r="AB27" s="16">
        <f t="shared" si="59"/>
        <v>0</v>
      </c>
      <c r="AC27" s="16">
        <f t="shared" si="59"/>
        <v>0</v>
      </c>
      <c r="AD27" s="16">
        <f t="shared" si="59"/>
        <v>0</v>
      </c>
      <c r="AE27" s="16">
        <f t="shared" si="59"/>
        <v>0</v>
      </c>
      <c r="AF27" s="16">
        <f t="shared" si="59"/>
        <v>0</v>
      </c>
      <c r="AG27" s="16">
        <f t="shared" si="59"/>
        <v>0</v>
      </c>
      <c r="AH27" s="16">
        <f t="shared" si="59"/>
        <v>0</v>
      </c>
      <c r="AI27" s="16">
        <f t="shared" si="59"/>
        <v>0</v>
      </c>
      <c r="AJ27" s="16">
        <f t="shared" si="59"/>
        <v>0</v>
      </c>
      <c r="AK27" s="16">
        <f t="shared" si="59"/>
        <v>0</v>
      </c>
      <c r="AL27" s="16">
        <f t="shared" si="59"/>
        <v>0</v>
      </c>
      <c r="AM27" s="16">
        <f t="shared" si="59"/>
        <v>0</v>
      </c>
      <c r="AN27" s="16">
        <f t="shared" si="59"/>
        <v>0</v>
      </c>
      <c r="AO27" s="16">
        <f t="shared" si="59"/>
        <v>0</v>
      </c>
      <c r="AP27" s="16">
        <f t="shared" si="59"/>
        <v>0</v>
      </c>
      <c r="AQ27" s="16">
        <f t="shared" si="59"/>
        <v>0</v>
      </c>
      <c r="AR27" s="16">
        <f t="shared" si="59"/>
        <v>0</v>
      </c>
      <c r="AS27" s="16">
        <f t="shared" si="59"/>
        <v>0</v>
      </c>
      <c r="AT27" s="16">
        <f t="shared" si="59"/>
        <v>0</v>
      </c>
      <c r="AU27" s="16">
        <f t="shared" si="59"/>
        <v>0</v>
      </c>
      <c r="AV27" s="16">
        <f t="shared" si="59"/>
        <v>0</v>
      </c>
      <c r="AW27" s="16">
        <f t="shared" si="59"/>
        <v>0</v>
      </c>
      <c r="AX27" s="16">
        <f t="shared" si="59"/>
        <v>0</v>
      </c>
      <c r="AY27" s="16">
        <f t="shared" si="59"/>
        <v>0</v>
      </c>
      <c r="AZ27" s="16">
        <f t="shared" si="59"/>
        <v>0</v>
      </c>
      <c r="BA27" s="16">
        <f t="shared" si="59"/>
        <v>0</v>
      </c>
      <c r="BB27" s="16">
        <f t="shared" si="59"/>
        <v>0</v>
      </c>
      <c r="BC27" s="16">
        <f t="shared" si="59"/>
        <v>0</v>
      </c>
      <c r="BD27" s="16">
        <f t="shared" si="59"/>
        <v>0</v>
      </c>
      <c r="BE27" s="16">
        <f t="shared" si="59"/>
        <v>0</v>
      </c>
      <c r="BF27" s="16">
        <f t="shared" si="59"/>
        <v>0</v>
      </c>
      <c r="BG27" s="16">
        <f t="shared" si="59"/>
        <v>0</v>
      </c>
      <c r="BH27" s="16">
        <f t="shared" si="59"/>
        <v>0</v>
      </c>
      <c r="BI27" s="16">
        <f t="shared" si="59"/>
        <v>0</v>
      </c>
      <c r="BJ27" s="16">
        <f t="shared" si="59"/>
        <v>0</v>
      </c>
      <c r="BK27" s="16">
        <f t="shared" si="59"/>
        <v>0</v>
      </c>
      <c r="BL27" s="16">
        <f t="shared" si="59"/>
        <v>0</v>
      </c>
      <c r="BM27" s="16">
        <f t="shared" si="59"/>
        <v>0</v>
      </c>
      <c r="BN27" s="16">
        <f t="shared" si="59"/>
        <v>0</v>
      </c>
      <c r="BO27" s="16">
        <f t="shared" si="59"/>
        <v>0</v>
      </c>
      <c r="BP27" s="16">
        <f t="shared" si="59"/>
        <v>0</v>
      </c>
      <c r="BQ27" s="16">
        <f t="shared" si="59"/>
        <v>0</v>
      </c>
      <c r="BR27" s="16">
        <f t="shared" si="59"/>
        <v>0</v>
      </c>
      <c r="BS27" s="16">
        <f t="shared" si="59"/>
        <v>0</v>
      </c>
      <c r="BT27" s="16">
        <f t="shared" si="59"/>
        <v>0</v>
      </c>
      <c r="BU27" s="16">
        <f t="shared" si="59"/>
        <v>0</v>
      </c>
      <c r="BV27" s="16">
        <f t="shared" si="59"/>
        <v>0</v>
      </c>
      <c r="BW27" s="16">
        <f t="shared" si="59"/>
        <v>0</v>
      </c>
      <c r="BX27" s="16">
        <f t="shared" si="59"/>
        <v>0</v>
      </c>
      <c r="BY27" s="16">
        <f t="shared" si="59"/>
        <v>0</v>
      </c>
      <c r="BZ27" s="16">
        <f t="shared" si="59"/>
        <v>0</v>
      </c>
      <c r="CA27" s="16">
        <f t="shared" ref="CA27:CP27" si="60">IF(CA28&lt;=$K28,1,0)</f>
        <v>0</v>
      </c>
      <c r="CB27" s="16">
        <f t="shared" si="60"/>
        <v>0</v>
      </c>
      <c r="CC27" s="16">
        <f t="shared" si="60"/>
        <v>0</v>
      </c>
      <c r="CD27" s="16">
        <f t="shared" si="60"/>
        <v>0</v>
      </c>
      <c r="CE27" s="16">
        <f t="shared" si="60"/>
        <v>0</v>
      </c>
      <c r="CF27" s="16">
        <f t="shared" si="60"/>
        <v>0</v>
      </c>
      <c r="CG27" s="16">
        <f t="shared" si="60"/>
        <v>0</v>
      </c>
      <c r="CH27" s="16">
        <f t="shared" si="60"/>
        <v>0</v>
      </c>
      <c r="CI27" s="16">
        <f t="shared" si="60"/>
        <v>0</v>
      </c>
      <c r="CJ27" s="16">
        <f t="shared" si="60"/>
        <v>0</v>
      </c>
      <c r="CK27" s="16">
        <f t="shared" si="60"/>
        <v>0</v>
      </c>
      <c r="CL27" s="16">
        <f t="shared" si="60"/>
        <v>0</v>
      </c>
      <c r="CM27" s="16">
        <f t="shared" si="60"/>
        <v>0</v>
      </c>
      <c r="CN27" s="16">
        <f t="shared" si="60"/>
        <v>0</v>
      </c>
      <c r="CO27" s="16">
        <f t="shared" si="60"/>
        <v>0</v>
      </c>
      <c r="CP27" s="16">
        <f t="shared" si="60"/>
        <v>0</v>
      </c>
      <c r="CQ27" s="16">
        <f t="shared" ref="CQ27" si="61">IF(CQ28&lt;=$K28,1,0)</f>
        <v>0</v>
      </c>
      <c r="CR27" s="16">
        <f t="shared" ref="CR27" si="62">IF(CR28&lt;=$K28,1,0)</f>
        <v>0</v>
      </c>
      <c r="CS27" s="16">
        <f t="shared" ref="CS27" si="63">IF(CS28&lt;=$K28,1,0)</f>
        <v>0</v>
      </c>
      <c r="CT27" s="16">
        <f t="shared" ref="CT27" si="64">IF(CT28&lt;=$K28,1,0)</f>
        <v>0</v>
      </c>
      <c r="CU27" s="16">
        <f t="shared" ref="CU27" si="65">IF(CU28&lt;=$K28,1,0)</f>
        <v>0</v>
      </c>
      <c r="CV27" s="16">
        <f t="shared" ref="CV27" si="66">IF(CV28&lt;=$K28,1,0)</f>
        <v>0</v>
      </c>
      <c r="CW27" s="16">
        <f t="shared" ref="CW27" si="67">IF(CW28&lt;=$K28,1,0)</f>
        <v>0</v>
      </c>
      <c r="CX27" s="16">
        <f t="shared" ref="CX27" si="68">IF(CX28&lt;=$K28,1,0)</f>
        <v>0</v>
      </c>
      <c r="CY27" s="16">
        <f t="shared" ref="CY27" si="69">IF(CY28&lt;=$K28,1,0)</f>
        <v>0</v>
      </c>
      <c r="CZ27" s="16">
        <f t="shared" ref="CZ27" si="70">IF(CZ28&lt;=$K28,1,0)</f>
        <v>0</v>
      </c>
      <c r="DA27" s="16">
        <f t="shared" ref="DA27" si="71">IF(DA28&lt;=$K28,1,0)</f>
        <v>0</v>
      </c>
      <c r="DB27" s="16">
        <f t="shared" ref="DB27" si="72">IF(DB28&lt;=$K28,1,0)</f>
        <v>0</v>
      </c>
      <c r="DC27" s="16">
        <f t="shared" ref="DC27" si="73">IF(DC28&lt;=$K28,1,0)</f>
        <v>0</v>
      </c>
      <c r="DD27" s="16">
        <f t="shared" ref="DD27" si="74">IF(DD28&lt;=$K28,1,0)</f>
        <v>0</v>
      </c>
      <c r="DE27" s="16">
        <f t="shared" ref="DE27" si="75">IF(DE28&lt;=$K28,1,0)</f>
        <v>0</v>
      </c>
      <c r="DF27" s="16">
        <f t="shared" ref="DF27" si="76">IF(DF28&lt;=$K28,1,0)</f>
        <v>0</v>
      </c>
      <c r="DG27" s="16">
        <f t="shared" ref="DG27" si="77">IF(DG28&lt;=$K28,1,0)</f>
        <v>0</v>
      </c>
      <c r="DH27" s="16">
        <f t="shared" ref="DH27" si="78">IF(DH28&lt;=$K28,1,0)</f>
        <v>0</v>
      </c>
      <c r="DI27" s="16">
        <f t="shared" ref="DI27" si="79">IF(DI28&lt;=$K28,1,0)</f>
        <v>0</v>
      </c>
      <c r="DJ27" s="16">
        <f t="shared" ref="DJ27" si="80">IF(DJ28&lt;=$K28,1,0)</f>
        <v>0</v>
      </c>
      <c r="DK27" s="16">
        <f t="shared" ref="DK27" si="81">IF(DK28&lt;=$K28,1,0)</f>
        <v>0</v>
      </c>
      <c r="DL27" s="16">
        <f t="shared" ref="DL27" si="82">IF(DL28&lt;=$K28,1,0)</f>
        <v>0</v>
      </c>
      <c r="DM27" s="16">
        <f t="shared" ref="DM27" si="83">IF(DM28&lt;=$K28,1,0)</f>
        <v>0</v>
      </c>
      <c r="DN27" s="16">
        <f t="shared" ref="DN27" si="84">IF(DN28&lt;=$K28,1,0)</f>
        <v>0</v>
      </c>
      <c r="DO27" s="16">
        <f t="shared" ref="DO27" si="85">IF(DO28&lt;=$K28,1,0)</f>
        <v>0</v>
      </c>
      <c r="DP27" s="16">
        <f t="shared" ref="DP27" si="86">IF(DP28&lt;=$K28,1,0)</f>
        <v>0</v>
      </c>
      <c r="DQ27" s="16">
        <f t="shared" ref="DQ27" si="87">IF(DQ28&lt;=$K28,1,0)</f>
        <v>0</v>
      </c>
      <c r="DR27" s="16">
        <f t="shared" ref="DR27" si="88">IF(DR28&lt;=$K28,1,0)</f>
        <v>0</v>
      </c>
      <c r="DS27" s="16">
        <f t="shared" ref="DS27" si="89">IF(DS28&lt;=$K28,1,0)</f>
        <v>0</v>
      </c>
      <c r="DT27" s="16">
        <f t="shared" ref="DT27" si="90">IF(DT28&lt;=$K28,1,0)</f>
        <v>0</v>
      </c>
      <c r="DU27" s="16">
        <f t="shared" ref="DU27" si="91">IF(DU28&lt;=$K28,1,0)</f>
        <v>0</v>
      </c>
      <c r="DV27" s="16">
        <f t="shared" ref="DV27" si="92">IF(DV28&lt;=$K28,1,0)</f>
        <v>0</v>
      </c>
      <c r="DW27" s="16">
        <f t="shared" ref="DW27" si="93">IF(DW28&lt;=$K28,1,0)</f>
        <v>0</v>
      </c>
      <c r="DX27" s="16">
        <f t="shared" ref="DX27" si="94">IF(DX28&lt;=$K28,1,0)</f>
        <v>0</v>
      </c>
      <c r="DY27" s="16">
        <f t="shared" ref="DY27" si="95">IF(DY28&lt;=$K28,1,0)</f>
        <v>0</v>
      </c>
      <c r="DZ27" s="16">
        <f t="shared" ref="DZ27" si="96">IF(DZ28&lt;=$K28,1,0)</f>
        <v>0</v>
      </c>
      <c r="EA27" s="16">
        <f t="shared" ref="EA27" si="97">IF(EA28&lt;=$K28,1,0)</f>
        <v>0</v>
      </c>
      <c r="EB27" s="16">
        <f t="shared" ref="EB27" si="98">IF(EB28&lt;=$K28,1,0)</f>
        <v>0</v>
      </c>
      <c r="EC27" s="16">
        <f t="shared" ref="EC27" si="99">IF(EC28&lt;=$K28,1,0)</f>
        <v>0</v>
      </c>
      <c r="ED27" s="16">
        <f t="shared" ref="ED27" si="100">IF(ED28&lt;=$K28,1,0)</f>
        <v>0</v>
      </c>
      <c r="EE27" s="16">
        <f t="shared" ref="EE27" si="101">IF(EE28&lt;=$K28,1,0)</f>
        <v>0</v>
      </c>
      <c r="EF27" s="16">
        <f t="shared" ref="EF27" si="102">IF(EF28&lt;=$K28,1,0)</f>
        <v>0</v>
      </c>
      <c r="EG27" s="16">
        <f t="shared" ref="EG27" si="103">IF(EG28&lt;=$K28,1,0)</f>
        <v>0</v>
      </c>
      <c r="EH27" s="16">
        <f t="shared" ref="EH27" si="104">IF(EH28&lt;=$K28,1,0)</f>
        <v>0</v>
      </c>
      <c r="EI27" s="16">
        <f t="shared" ref="EI27" si="105">IF(EI28&lt;=$K28,1,0)</f>
        <v>0</v>
      </c>
      <c r="EJ27" s="16">
        <f t="shared" ref="EJ27" si="106">IF(EJ28&lt;=$K28,1,0)</f>
        <v>0</v>
      </c>
      <c r="EK27" s="16">
        <f t="shared" ref="EK27" si="107">IF(EK28&lt;=$K28,1,0)</f>
        <v>0</v>
      </c>
      <c r="EL27" s="16">
        <f t="shared" ref="EL27" si="108">IF(EL28&lt;=$K28,1,0)</f>
        <v>0</v>
      </c>
      <c r="EM27" s="16">
        <f t="shared" ref="EM27" si="109">IF(EM28&lt;=$K28,1,0)</f>
        <v>0</v>
      </c>
      <c r="EN27" s="16">
        <f t="shared" ref="EN27" si="110">IF(EN28&lt;=$K28,1,0)</f>
        <v>0</v>
      </c>
      <c r="EO27" s="16">
        <f t="shared" ref="EO27" si="111">IF(EO28&lt;=$K28,1,0)</f>
        <v>0</v>
      </c>
      <c r="EP27" s="16">
        <f t="shared" ref="EP27" si="112">IF(EP28&lt;=$K28,1,0)</f>
        <v>0</v>
      </c>
      <c r="EQ27" s="16">
        <f t="shared" ref="EQ27" si="113">IF(EQ28&lt;=$K28,1,0)</f>
        <v>0</v>
      </c>
      <c r="ER27" s="16">
        <f t="shared" ref="ER27" si="114">IF(ER28&lt;=$K28,1,0)</f>
        <v>0</v>
      </c>
      <c r="ES27" s="16">
        <f t="shared" ref="ES27" si="115">IF(ES28&lt;=$K28,1,0)</f>
        <v>0</v>
      </c>
      <c r="ET27" s="16">
        <f t="shared" ref="ET27" si="116">IF(ET28&lt;=$K28,1,0)</f>
        <v>0</v>
      </c>
      <c r="EU27" s="16">
        <f t="shared" ref="EU27" si="117">IF(EU28&lt;=$K28,1,0)</f>
        <v>0</v>
      </c>
      <c r="EV27" s="16">
        <f t="shared" ref="EV27" si="118">IF(EV28&lt;=$K28,1,0)</f>
        <v>0</v>
      </c>
      <c r="EW27" s="16">
        <f t="shared" ref="EW27" si="119">IF(EW28&lt;=$K28,1,0)</f>
        <v>0</v>
      </c>
      <c r="EX27" s="16">
        <f t="shared" ref="EX27" si="120">IF(EX28&lt;=$K28,1,0)</f>
        <v>0</v>
      </c>
      <c r="EY27" s="16">
        <f t="shared" ref="EY27" si="121">IF(EY28&lt;=$K28,1,0)</f>
        <v>0</v>
      </c>
      <c r="EZ27" s="16">
        <f t="shared" ref="EZ27" si="122">IF(EZ28&lt;=$K28,1,0)</f>
        <v>0</v>
      </c>
      <c r="FA27" s="16">
        <f t="shared" ref="FA27" si="123">IF(FA28&lt;=$K28,1,0)</f>
        <v>0</v>
      </c>
      <c r="FB27" s="16">
        <f t="shared" ref="FB27" si="124">IF(FB28&lt;=$K28,1,0)</f>
        <v>0</v>
      </c>
      <c r="FC27" s="16">
        <f t="shared" ref="FC27" si="125">IF(FC28&lt;=$K28,1,0)</f>
        <v>0</v>
      </c>
      <c r="FD27" s="16">
        <f t="shared" ref="FD27" si="126">IF(FD28&lt;=$K28,1,0)</f>
        <v>0</v>
      </c>
      <c r="FE27" s="16">
        <f t="shared" ref="FE27" si="127">IF(FE28&lt;=$K28,1,0)</f>
        <v>0</v>
      </c>
      <c r="FF27" s="16">
        <f t="shared" ref="FF27" si="128">IF(FF28&lt;=$K28,1,0)</f>
        <v>0</v>
      </c>
      <c r="FG27" s="16">
        <f t="shared" ref="FG27" si="129">IF(FG28&lt;=$K28,1,0)</f>
        <v>0</v>
      </c>
      <c r="FH27" s="16">
        <f t="shared" ref="FH27" si="130">IF(FH28&lt;=$K28,1,0)</f>
        <v>0</v>
      </c>
      <c r="FI27" s="16">
        <f t="shared" ref="FI27" si="131">IF(FI28&lt;=$K28,1,0)</f>
        <v>0</v>
      </c>
      <c r="FJ27" s="16">
        <f t="shared" ref="FJ27" si="132">IF(FJ28&lt;=$K28,1,0)</f>
        <v>0</v>
      </c>
      <c r="FK27" s="16">
        <f t="shared" ref="FK27" si="133">IF(FK28&lt;=$K28,1,0)</f>
        <v>0</v>
      </c>
      <c r="FL27" s="16">
        <f t="shared" ref="FL27" si="134">IF(FL28&lt;=$K28,1,0)</f>
        <v>0</v>
      </c>
      <c r="FM27" s="16">
        <f t="shared" ref="FM27" si="135">IF(FM28&lt;=$K28,1,0)</f>
        <v>0</v>
      </c>
      <c r="FN27" s="16">
        <f t="shared" ref="FN27" si="136">IF(FN28&lt;=$K28,1,0)</f>
        <v>0</v>
      </c>
      <c r="FO27" s="16">
        <f t="shared" ref="FO27" si="137">IF(FO28&lt;=$K28,1,0)</f>
        <v>0</v>
      </c>
      <c r="FP27" s="16">
        <f t="shared" ref="FP27" si="138">IF(FP28&lt;=$K28,1,0)</f>
        <v>0</v>
      </c>
      <c r="FQ27" s="16">
        <f t="shared" ref="FQ27" si="139">IF(FQ28&lt;=$K28,1,0)</f>
        <v>0</v>
      </c>
      <c r="FR27" s="16">
        <f t="shared" ref="FR27" si="140">IF(FR28&lt;=$K28,1,0)</f>
        <v>0</v>
      </c>
      <c r="FS27" s="16">
        <f t="shared" ref="FS27" si="141">IF(FS28&lt;=$K28,1,0)</f>
        <v>0</v>
      </c>
      <c r="FT27" s="16">
        <f t="shared" ref="FT27" si="142">IF(FT28&lt;=$K28,1,0)</f>
        <v>0</v>
      </c>
      <c r="FU27" s="16">
        <f t="shared" ref="FU27" si="143">IF(FU28&lt;=$K28,1,0)</f>
        <v>0</v>
      </c>
      <c r="FV27" s="16">
        <f t="shared" ref="FV27" si="144">IF(FV28&lt;=$K28,1,0)</f>
        <v>0</v>
      </c>
      <c r="FW27" s="16">
        <f t="shared" ref="FW27" si="145">IF(FW28&lt;=$K28,1,0)</f>
        <v>0</v>
      </c>
      <c r="FX27" s="16">
        <f t="shared" ref="FX27" si="146">IF(FX28&lt;=$K28,1,0)</f>
        <v>0</v>
      </c>
      <c r="FY27" s="16">
        <f t="shared" ref="FY27" si="147">IF(FY28&lt;=$K28,1,0)</f>
        <v>0</v>
      </c>
      <c r="FZ27" s="16">
        <f t="shared" ref="FZ27" si="148">IF(FZ28&lt;=$K28,1,0)</f>
        <v>0</v>
      </c>
      <c r="GA27" s="16">
        <f t="shared" ref="GA27" si="149">IF(GA28&lt;=$K28,1,0)</f>
        <v>0</v>
      </c>
      <c r="GB27" s="16">
        <f t="shared" ref="GB27" si="150">IF(GB28&lt;=$K28,1,0)</f>
        <v>0</v>
      </c>
      <c r="GC27" s="16">
        <f t="shared" ref="GC27" si="151">IF(GC28&lt;=$K28,1,0)</f>
        <v>0</v>
      </c>
      <c r="GD27" s="16">
        <f t="shared" ref="GD27" si="152">IF(GD28&lt;=$K28,1,0)</f>
        <v>0</v>
      </c>
      <c r="GE27" s="16">
        <f t="shared" ref="GE27" si="153">IF(GE28&lt;=$K28,1,0)</f>
        <v>0</v>
      </c>
      <c r="GF27" s="16">
        <f t="shared" ref="GF27" si="154">IF(GF28&lt;=$K28,1,0)</f>
        <v>0</v>
      </c>
      <c r="GG27" s="16">
        <f t="shared" ref="GG27" si="155">IF(GG28&lt;=$K28,1,0)</f>
        <v>0</v>
      </c>
      <c r="GH27" s="16">
        <f t="shared" ref="GH27" si="156">IF(GH28&lt;=$K28,1,0)</f>
        <v>0</v>
      </c>
      <c r="GI27" s="16">
        <f t="shared" ref="GI27" si="157">IF(GI28&lt;=$K28,1,0)</f>
        <v>0</v>
      </c>
      <c r="GJ27" s="16">
        <f t="shared" ref="GJ27" si="158">IF(GJ28&lt;=$K28,1,0)</f>
        <v>0</v>
      </c>
      <c r="GK27" s="16">
        <f t="shared" ref="GK27" si="159">IF(GK28&lt;=$K28,1,0)</f>
        <v>0</v>
      </c>
      <c r="GL27" s="16">
        <f t="shared" ref="GL27" si="160">IF(GL28&lt;=$K28,1,0)</f>
        <v>0</v>
      </c>
      <c r="GM27" s="16">
        <f t="shared" ref="GM27" si="161">IF(GM28&lt;=$K28,1,0)</f>
        <v>0</v>
      </c>
      <c r="GN27" s="16">
        <f t="shared" ref="GN27" si="162">IF(GN28&lt;=$K28,1,0)</f>
        <v>0</v>
      </c>
      <c r="GO27" s="16">
        <f t="shared" ref="GO27" si="163">IF(GO28&lt;=$K28,1,0)</f>
        <v>0</v>
      </c>
      <c r="GP27" s="16">
        <f t="shared" ref="GP27" si="164">IF(GP28&lt;=$K28,1,0)</f>
        <v>0</v>
      </c>
      <c r="GQ27" s="16">
        <f t="shared" ref="GQ27" si="165">IF(GQ28&lt;=$K28,1,0)</f>
        <v>0</v>
      </c>
      <c r="GR27" s="16">
        <f t="shared" ref="GR27" si="166">IF(GR28&lt;=$K28,1,0)</f>
        <v>0</v>
      </c>
      <c r="GS27" s="16">
        <f t="shared" ref="GS27" si="167">IF(GS28&lt;=$K28,1,0)</f>
        <v>0</v>
      </c>
      <c r="GT27" s="16">
        <f t="shared" ref="GT27" si="168">IF(GT28&lt;=$K28,1,0)</f>
        <v>0</v>
      </c>
      <c r="GU27" s="16">
        <f t="shared" ref="GU27" si="169">IF(GU28&lt;=$K28,1,0)</f>
        <v>0</v>
      </c>
      <c r="GV27" s="16">
        <f t="shared" ref="GV27" si="170">IF(GV28&lt;=$K28,1,0)</f>
        <v>0</v>
      </c>
      <c r="GW27" s="16">
        <f t="shared" ref="GW27" si="171">IF(GW28&lt;=$K28,1,0)</f>
        <v>0</v>
      </c>
      <c r="GX27" s="16">
        <f t="shared" ref="GX27" si="172">IF(GX28&lt;=$K28,1,0)</f>
        <v>0</v>
      </c>
      <c r="GY27" s="16">
        <f t="shared" ref="GY27" si="173">IF(GY28&lt;=$K28,1,0)</f>
        <v>0</v>
      </c>
      <c r="GZ27" s="16">
        <f t="shared" ref="GZ27" si="174">IF(GZ28&lt;=$K28,1,0)</f>
        <v>0</v>
      </c>
      <c r="HA27" s="16">
        <f t="shared" ref="HA27" si="175">IF(HA28&lt;=$K28,1,0)</f>
        <v>0</v>
      </c>
      <c r="HB27" s="16">
        <f t="shared" ref="HB27" si="176">IF(HB28&lt;=$K28,1,0)</f>
        <v>0</v>
      </c>
      <c r="HC27" s="16">
        <f t="shared" ref="HC27" si="177">IF(HC28&lt;=$K28,1,0)</f>
        <v>0</v>
      </c>
      <c r="HD27" s="16">
        <f t="shared" ref="HD27" si="178">IF(HD28&lt;=$K28,1,0)</f>
        <v>0</v>
      </c>
      <c r="HE27" s="16">
        <f t="shared" ref="HE27" si="179">IF(HE28&lt;=$K28,1,0)</f>
        <v>0</v>
      </c>
      <c r="HF27" s="16">
        <f t="shared" ref="HF27" si="180">IF(HF28&lt;=$K28,1,0)</f>
        <v>0</v>
      </c>
      <c r="HG27" s="16">
        <f t="shared" ref="HG27" si="181">IF(HG28&lt;=$K28,1,0)</f>
        <v>0</v>
      </c>
      <c r="HH27" s="16">
        <f t="shared" ref="HH27" si="182">IF(HH28&lt;=$K28,1,0)</f>
        <v>0</v>
      </c>
      <c r="HI27" s="16">
        <f t="shared" ref="HI27" si="183">IF(HI28&lt;=$K28,1,0)</f>
        <v>0</v>
      </c>
      <c r="HJ27" s="16">
        <f t="shared" ref="HJ27" si="184">IF(HJ28&lt;=$K28,1,0)</f>
        <v>0</v>
      </c>
      <c r="HK27" s="16">
        <f t="shared" ref="HK27" si="185">IF(HK28&lt;=$K28,1,0)</f>
        <v>0</v>
      </c>
      <c r="HL27" s="16">
        <f t="shared" ref="HL27" si="186">IF(HL28&lt;=$K28,1,0)</f>
        <v>0</v>
      </c>
      <c r="HM27" s="16">
        <f t="shared" ref="HM27" si="187">IF(HM28&lt;=$K28,1,0)</f>
        <v>0</v>
      </c>
      <c r="HN27" s="16">
        <f t="shared" ref="HN27" si="188">IF(HN28&lt;=$K28,1,0)</f>
        <v>0</v>
      </c>
      <c r="HO27" s="16">
        <f t="shared" ref="HO27" si="189">IF(HO28&lt;=$K28,1,0)</f>
        <v>0</v>
      </c>
      <c r="HP27" s="16">
        <f t="shared" ref="HP27" si="190">IF(HP28&lt;=$K28,1,0)</f>
        <v>0</v>
      </c>
      <c r="HQ27" s="16">
        <f t="shared" ref="HQ27" si="191">IF(HQ28&lt;=$K28,1,0)</f>
        <v>0</v>
      </c>
      <c r="HR27" s="16">
        <f t="shared" ref="HR27" si="192">IF(HR28&lt;=$K28,1,0)</f>
        <v>0</v>
      </c>
      <c r="HS27" s="16">
        <f t="shared" ref="HS27" si="193">IF(HS28&lt;=$K28,1,0)</f>
        <v>0</v>
      </c>
      <c r="HT27" s="16">
        <f t="shared" ref="HT27" si="194">IF(HT28&lt;=$K28,1,0)</f>
        <v>0</v>
      </c>
      <c r="HU27" s="16">
        <f t="shared" ref="HU27" si="195">IF(HU28&lt;=$K28,1,0)</f>
        <v>0</v>
      </c>
      <c r="HV27" s="16">
        <f t="shared" ref="HV27" si="196">IF(HV28&lt;=$K28,1,0)</f>
        <v>0</v>
      </c>
      <c r="HW27" s="16">
        <f t="shared" ref="HW27" si="197">IF(HW28&lt;=$K28,1,0)</f>
        <v>0</v>
      </c>
      <c r="HX27" s="16">
        <f t="shared" ref="HX27" si="198">IF(HX28&lt;=$K28,1,0)</f>
        <v>0</v>
      </c>
      <c r="HY27" s="16">
        <f t="shared" ref="HY27" si="199">IF(HY28&lt;=$K28,1,0)</f>
        <v>0</v>
      </c>
      <c r="HZ27" s="16">
        <f t="shared" ref="HZ27" si="200">IF(HZ28&lt;=$K28,1,0)</f>
        <v>0</v>
      </c>
      <c r="IA27" s="16">
        <f t="shared" ref="IA27" si="201">IF(IA28&lt;=$K28,1,0)</f>
        <v>0</v>
      </c>
      <c r="IB27" s="16">
        <f t="shared" ref="IB27" si="202">IF(IB28&lt;=$K28,1,0)</f>
        <v>0</v>
      </c>
      <c r="IC27" s="16">
        <f t="shared" ref="IC27" si="203">IF(IC28&lt;=$K28,1,0)</f>
        <v>0</v>
      </c>
      <c r="ID27" s="16">
        <f t="shared" ref="ID27" si="204">IF(ID28&lt;=$K28,1,0)</f>
        <v>0</v>
      </c>
      <c r="IE27" s="16">
        <f t="shared" ref="IE27" si="205">IF(IE28&lt;=$K28,1,0)</f>
        <v>0</v>
      </c>
      <c r="IF27" s="16">
        <f t="shared" ref="IF27" si="206">IF(IF28&lt;=$K28,1,0)</f>
        <v>0</v>
      </c>
      <c r="IG27" s="16">
        <f t="shared" ref="IG27" si="207">IF(IG28&lt;=$K28,1,0)</f>
        <v>0</v>
      </c>
      <c r="IH27" s="16">
        <f t="shared" ref="IH27" si="208">IF(IH28&lt;=$K28,1,0)</f>
        <v>0</v>
      </c>
      <c r="II27" s="16">
        <f t="shared" ref="II27" si="209">IF(II28&lt;=$K28,1,0)</f>
        <v>0</v>
      </c>
      <c r="IJ27" s="16">
        <f t="shared" ref="IJ27" si="210">IF(IJ28&lt;=$K28,1,0)</f>
        <v>0</v>
      </c>
      <c r="IK27" s="16">
        <f t="shared" ref="IK27" si="211">IF(IK28&lt;=$K28,1,0)</f>
        <v>0</v>
      </c>
      <c r="IL27" s="16">
        <f t="shared" ref="IL27" si="212">IF(IL28&lt;=$K28,1,0)</f>
        <v>0</v>
      </c>
      <c r="IM27" s="16">
        <f t="shared" ref="IM27" si="213">IF(IM28&lt;=$K28,1,0)</f>
        <v>0</v>
      </c>
      <c r="IN27" s="16">
        <f t="shared" ref="IN27" si="214">IF(IN28&lt;=$K28,1,0)</f>
        <v>0</v>
      </c>
      <c r="IO27" s="16">
        <f t="shared" ref="IO27" si="215">IF(IO28&lt;=$K28,1,0)</f>
        <v>0</v>
      </c>
      <c r="IP27" s="16">
        <f t="shared" ref="IP27" si="216">IF(IP28&lt;=$K28,1,0)</f>
        <v>0</v>
      </c>
      <c r="IQ27" s="16">
        <f t="shared" ref="IQ27" si="217">IF(IQ28&lt;=$K28,1,0)</f>
        <v>0</v>
      </c>
      <c r="IR27" s="16">
        <f t="shared" ref="IR27" si="218">IF(IR28&lt;=$K28,1,0)</f>
        <v>0</v>
      </c>
      <c r="IS27" s="16">
        <f t="shared" ref="IS27" si="219">IF(IS28&lt;=$K28,1,0)</f>
        <v>0</v>
      </c>
      <c r="IT27" s="16">
        <f t="shared" ref="IT27" si="220">IF(IT28&lt;=$K28,1,0)</f>
        <v>0</v>
      </c>
      <c r="IU27" s="16">
        <f t="shared" ref="IU27" si="221">IF(IU28&lt;=$K28,1,0)</f>
        <v>0</v>
      </c>
      <c r="IV27" s="16">
        <f t="shared" ref="IV27" si="222">IF(IV28&lt;=$K28,1,0)</f>
        <v>0</v>
      </c>
      <c r="IW27" s="16">
        <f t="shared" ref="IW27" si="223">IF(IW28&lt;=$K28,1,0)</f>
        <v>0</v>
      </c>
      <c r="IX27" s="16">
        <f t="shared" ref="IX27" si="224">IF(IX28&lt;=$K28,1,0)</f>
        <v>0</v>
      </c>
      <c r="IY27" s="16">
        <f t="shared" ref="IY27" si="225">IF(IY28&lt;=$K28,1,0)</f>
        <v>0</v>
      </c>
      <c r="IZ27" s="16">
        <f t="shared" ref="IZ27" si="226">IF(IZ28&lt;=$K28,1,0)</f>
        <v>0</v>
      </c>
      <c r="JA27" s="16">
        <f t="shared" ref="JA27" si="227">IF(JA28&lt;=$K28,1,0)</f>
        <v>0</v>
      </c>
      <c r="JB27" s="16">
        <f t="shared" ref="JB27" si="228">IF(JB28&lt;=$K28,1,0)</f>
        <v>0</v>
      </c>
      <c r="JC27" s="16">
        <f t="shared" ref="JC27" si="229">IF(JC28&lt;=$K28,1,0)</f>
        <v>0</v>
      </c>
      <c r="JD27" s="16">
        <f t="shared" ref="JD27" si="230">IF(JD28&lt;=$K28,1,0)</f>
        <v>0</v>
      </c>
      <c r="JE27" s="16">
        <f t="shared" ref="JE27" si="231">IF(JE28&lt;=$K28,1,0)</f>
        <v>0</v>
      </c>
      <c r="JF27" s="16">
        <f t="shared" ref="JF27" si="232">IF(JF28&lt;=$K28,1,0)</f>
        <v>0</v>
      </c>
      <c r="JG27" s="16">
        <f t="shared" ref="JG27" si="233">IF(JG28&lt;=$K28,1,0)</f>
        <v>0</v>
      </c>
      <c r="JH27" s="16">
        <f t="shared" ref="JH27" si="234">IF(JH28&lt;=$K28,1,0)</f>
        <v>0</v>
      </c>
      <c r="JI27" s="16">
        <f t="shared" ref="JI27" si="235">IF(JI28&lt;=$K28,1,0)</f>
        <v>0</v>
      </c>
      <c r="JJ27" s="16">
        <f t="shared" ref="JJ27" si="236">IF(JJ28&lt;=$K28,1,0)</f>
        <v>0</v>
      </c>
      <c r="JK27" s="16">
        <f t="shared" ref="JK27" si="237">IF(JK28&lt;=$K28,1,0)</f>
        <v>0</v>
      </c>
      <c r="JL27" s="16">
        <f t="shared" ref="JL27" si="238">IF(JL28&lt;=$K28,1,0)</f>
        <v>0</v>
      </c>
      <c r="JM27" s="16">
        <f t="shared" ref="JM27" si="239">IF(JM28&lt;=$K28,1,0)</f>
        <v>0</v>
      </c>
      <c r="JN27" s="16">
        <f t="shared" ref="JN27" si="240">IF(JN28&lt;=$K28,1,0)</f>
        <v>0</v>
      </c>
      <c r="JO27" s="16">
        <f t="shared" ref="JO27" si="241">IF(JO28&lt;=$K28,1,0)</f>
        <v>0</v>
      </c>
      <c r="JP27" s="16">
        <f t="shared" ref="JP27" si="242">IF(JP28&lt;=$K28,1,0)</f>
        <v>0</v>
      </c>
      <c r="JQ27" s="16">
        <f t="shared" ref="JQ27" si="243">IF(JQ28&lt;=$K28,1,0)</f>
        <v>0</v>
      </c>
      <c r="JR27" s="16">
        <f t="shared" ref="JR27" si="244">IF(JR28&lt;=$K28,1,0)</f>
        <v>0</v>
      </c>
      <c r="JS27" s="16">
        <f t="shared" ref="JS27" si="245">IF(JS28&lt;=$K28,1,0)</f>
        <v>0</v>
      </c>
      <c r="JT27" s="16">
        <f t="shared" ref="JT27" si="246">IF(JT28&lt;=$K28,1,0)</f>
        <v>0</v>
      </c>
      <c r="JU27" s="16">
        <f t="shared" ref="JU27" si="247">IF(JU28&lt;=$K28,1,0)</f>
        <v>0</v>
      </c>
      <c r="JV27" s="16">
        <f t="shared" ref="JV27" si="248">IF(JV28&lt;=$K28,1,0)</f>
        <v>0</v>
      </c>
      <c r="JW27" s="16">
        <f t="shared" ref="JW27" si="249">IF(JW28&lt;=$K28,1,0)</f>
        <v>0</v>
      </c>
      <c r="JX27" s="16">
        <f t="shared" ref="JX27" si="250">IF(JX28&lt;=$K28,1,0)</f>
        <v>0</v>
      </c>
      <c r="JY27" s="16">
        <f t="shared" ref="JY27" si="251">IF(JY28&lt;=$K28,1,0)</f>
        <v>0</v>
      </c>
      <c r="JZ27" s="16">
        <f t="shared" ref="JZ27" si="252">IF(JZ28&lt;=$K28,1,0)</f>
        <v>0</v>
      </c>
      <c r="KA27" s="16">
        <f t="shared" ref="KA27" si="253">IF(KA28&lt;=$K28,1,0)</f>
        <v>0</v>
      </c>
      <c r="KB27" s="16">
        <f t="shared" ref="KB27" si="254">IF(KB28&lt;=$K28,1,0)</f>
        <v>0</v>
      </c>
      <c r="KC27" s="16">
        <f t="shared" ref="KC27" si="255">IF(KC28&lt;=$K28,1,0)</f>
        <v>0</v>
      </c>
      <c r="KD27" s="16">
        <f t="shared" ref="KD27" si="256">IF(KD28&lt;=$K28,1,0)</f>
        <v>0</v>
      </c>
      <c r="KE27" s="16">
        <f t="shared" ref="KE27" si="257">IF(KE28&lt;=$K28,1,0)</f>
        <v>0</v>
      </c>
      <c r="KF27" s="16">
        <f t="shared" ref="KF27" si="258">IF(KF28&lt;=$K28,1,0)</f>
        <v>0</v>
      </c>
      <c r="KG27" s="16">
        <f t="shared" ref="KG27" si="259">IF(KG28&lt;=$K28,1,0)</f>
        <v>0</v>
      </c>
      <c r="KH27" s="16">
        <f t="shared" ref="KH27" si="260">IF(KH28&lt;=$K28,1,0)</f>
        <v>0</v>
      </c>
      <c r="KI27" s="16">
        <f t="shared" ref="KI27" si="261">IF(KI28&lt;=$K28,1,0)</f>
        <v>0</v>
      </c>
      <c r="KJ27" s="16">
        <f t="shared" ref="KJ27" si="262">IF(KJ28&lt;=$K28,1,0)</f>
        <v>0</v>
      </c>
      <c r="KK27" s="16">
        <f t="shared" ref="KK27" si="263">IF(KK28&lt;=$K28,1,0)</f>
        <v>0</v>
      </c>
      <c r="KL27" s="16">
        <f t="shared" ref="KL27" si="264">IF(KL28&lt;=$K28,1,0)</f>
        <v>0</v>
      </c>
      <c r="KM27" s="16">
        <f t="shared" ref="KM27" si="265">IF(KM28&lt;=$K28,1,0)</f>
        <v>0</v>
      </c>
      <c r="KN27" s="16">
        <f t="shared" ref="KN27" si="266">IF(KN28&lt;=$K28,1,0)</f>
        <v>0</v>
      </c>
      <c r="KO27" s="16">
        <f t="shared" ref="KO27" si="267">IF(KO28&lt;=$K28,1,0)</f>
        <v>0</v>
      </c>
      <c r="KP27" s="16">
        <f t="shared" ref="KP27" si="268">IF(KP28&lt;=$K28,1,0)</f>
        <v>0</v>
      </c>
      <c r="KQ27" s="16">
        <f t="shared" ref="KQ27" si="269">IF(KQ28&lt;=$K28,1,0)</f>
        <v>0</v>
      </c>
      <c r="KR27" s="16">
        <f t="shared" ref="KR27" si="270">IF(KR28&lt;=$K28,1,0)</f>
        <v>0</v>
      </c>
      <c r="KS27" s="16">
        <f t="shared" ref="KS27" si="271">IF(KS28&lt;=$K28,1,0)</f>
        <v>0</v>
      </c>
      <c r="KT27" s="16">
        <f t="shared" ref="KT27" si="272">IF(KT28&lt;=$K28,1,0)</f>
        <v>0</v>
      </c>
      <c r="KU27" s="16">
        <f t="shared" ref="KU27" si="273">IF(KU28&lt;=$K28,1,0)</f>
        <v>0</v>
      </c>
      <c r="KV27" s="16">
        <f t="shared" ref="KV27" si="274">IF(KV28&lt;=$K28,1,0)</f>
        <v>0</v>
      </c>
      <c r="KW27" s="16">
        <f t="shared" ref="KW27" si="275">IF(KW28&lt;=$K28,1,0)</f>
        <v>0</v>
      </c>
      <c r="KX27" s="16">
        <f t="shared" ref="KX27" si="276">IF(KX28&lt;=$K28,1,0)</f>
        <v>0</v>
      </c>
      <c r="KY27" s="16">
        <f t="shared" ref="KY27" si="277">IF(KY28&lt;=$K28,1,0)</f>
        <v>0</v>
      </c>
      <c r="KZ27" s="16">
        <f t="shared" ref="KZ27" si="278">IF(KZ28&lt;=$K28,1,0)</f>
        <v>0</v>
      </c>
      <c r="LA27" s="16">
        <f t="shared" ref="LA27" si="279">IF(LA28&lt;=$K28,1,0)</f>
        <v>0</v>
      </c>
      <c r="LB27" s="16">
        <f t="shared" ref="LB27" si="280">IF(LB28&lt;=$K28,1,0)</f>
        <v>0</v>
      </c>
      <c r="LC27" s="16">
        <f t="shared" ref="LC27" si="281">IF(LC28&lt;=$K28,1,0)</f>
        <v>0</v>
      </c>
      <c r="LD27" s="16">
        <f t="shared" ref="LD27" si="282">IF(LD28&lt;=$K28,1,0)</f>
        <v>0</v>
      </c>
      <c r="LE27" s="16">
        <f t="shared" ref="LE27" si="283">IF(LE28&lt;=$K28,1,0)</f>
        <v>0</v>
      </c>
      <c r="LF27" s="16">
        <f t="shared" ref="LF27" si="284">IF(LF28&lt;=$K28,1,0)</f>
        <v>0</v>
      </c>
      <c r="LG27" s="16">
        <f t="shared" ref="LG27" si="285">IF(LG28&lt;=$K28,1,0)</f>
        <v>0</v>
      </c>
      <c r="LH27" s="16">
        <f t="shared" ref="LH27" si="286">IF(LH28&lt;=$K28,1,0)</f>
        <v>0</v>
      </c>
      <c r="LI27" s="16">
        <f t="shared" ref="LI27" si="287">IF(LI28&lt;=$K28,1,0)</f>
        <v>0</v>
      </c>
      <c r="LJ27" s="16">
        <f t="shared" ref="LJ27" si="288">IF(LJ28&lt;=$K28,1,0)</f>
        <v>0</v>
      </c>
      <c r="LK27" s="16">
        <f t="shared" ref="LK27" si="289">IF(LK28&lt;=$K28,1,0)</f>
        <v>0</v>
      </c>
      <c r="LL27" s="16">
        <f t="shared" ref="LL27" si="290">IF(LL28&lt;=$K28,1,0)</f>
        <v>0</v>
      </c>
      <c r="LM27" s="16">
        <f t="shared" ref="LM27" si="291">IF(LM28&lt;=$K28,1,0)</f>
        <v>0</v>
      </c>
      <c r="LN27" s="16">
        <f t="shared" ref="LN27" si="292">IF(LN28&lt;=$K28,1,0)</f>
        <v>0</v>
      </c>
      <c r="LO27" s="16">
        <f t="shared" ref="LO27" si="293">IF(LO28&lt;=$K28,1,0)</f>
        <v>0</v>
      </c>
      <c r="LP27" s="16">
        <f t="shared" ref="LP27" si="294">IF(LP28&lt;=$K28,1,0)</f>
        <v>0</v>
      </c>
      <c r="LQ27" s="16">
        <f t="shared" ref="LQ27" si="295">IF(LQ28&lt;=$K28,1,0)</f>
        <v>0</v>
      </c>
      <c r="LR27" s="16">
        <f t="shared" ref="LR27" si="296">IF(LR28&lt;=$K28,1,0)</f>
        <v>0</v>
      </c>
      <c r="LS27" s="16">
        <f t="shared" ref="LS27" si="297">IF(LS28&lt;=$K28,1,0)</f>
        <v>0</v>
      </c>
      <c r="LT27" s="16">
        <f t="shared" ref="LT27" si="298">IF(LT28&lt;=$K28,1,0)</f>
        <v>0</v>
      </c>
      <c r="LU27" s="16">
        <f t="shared" ref="LU27" si="299">IF(LU28&lt;=$K28,1,0)</f>
        <v>0</v>
      </c>
      <c r="LV27" s="16">
        <f t="shared" ref="LV27" si="300">IF(LV28&lt;=$K28,1,0)</f>
        <v>0</v>
      </c>
      <c r="LW27" s="16">
        <f t="shared" ref="LW27" si="301">IF(LW28&lt;=$K28,1,0)</f>
        <v>0</v>
      </c>
      <c r="LX27" s="16">
        <f t="shared" ref="LX27" si="302">IF(LX28&lt;=$K28,1,0)</f>
        <v>0</v>
      </c>
      <c r="LY27" s="16">
        <f t="shared" ref="LY27" si="303">IF(LY28&lt;=$K28,1,0)</f>
        <v>0</v>
      </c>
      <c r="LZ27" s="16">
        <f t="shared" ref="LZ27" si="304">IF(LZ28&lt;=$K28,1,0)</f>
        <v>0</v>
      </c>
      <c r="MA27" s="16">
        <f t="shared" ref="MA27" si="305">IF(MA28&lt;=$K28,1,0)</f>
        <v>0</v>
      </c>
      <c r="MB27" s="16">
        <f t="shared" ref="MB27" si="306">IF(MB28&lt;=$K28,1,0)</f>
        <v>0</v>
      </c>
      <c r="MC27" s="16">
        <f t="shared" ref="MC27" si="307">IF(MC28&lt;=$K28,1,0)</f>
        <v>0</v>
      </c>
      <c r="MD27" s="16">
        <f t="shared" ref="MD27" si="308">IF(MD28&lt;=$K28,1,0)</f>
        <v>0</v>
      </c>
      <c r="ME27" s="16">
        <f t="shared" ref="ME27" si="309">IF(ME28&lt;=$K28,1,0)</f>
        <v>0</v>
      </c>
      <c r="MF27" s="16">
        <f t="shared" ref="MF27" si="310">IF(MF28&lt;=$K28,1,0)</f>
        <v>0</v>
      </c>
      <c r="MG27" s="16">
        <f t="shared" ref="MG27" si="311">IF(MG28&lt;=$K28,1,0)</f>
        <v>0</v>
      </c>
      <c r="MH27" s="16">
        <f t="shared" ref="MH27" si="312">IF(MH28&lt;=$K28,1,0)</f>
        <v>0</v>
      </c>
      <c r="MI27" s="16">
        <f t="shared" ref="MI27" si="313">IF(MI28&lt;=$K28,1,0)</f>
        <v>0</v>
      </c>
      <c r="MJ27" s="16">
        <f t="shared" ref="MJ27" si="314">IF(MJ28&lt;=$K28,1,0)</f>
        <v>0</v>
      </c>
      <c r="MK27" s="16">
        <f t="shared" ref="MK27" si="315">IF(MK28&lt;=$K28,1,0)</f>
        <v>0</v>
      </c>
      <c r="ML27" s="16">
        <f t="shared" ref="ML27" si="316">IF(ML28&lt;=$K28,1,0)</f>
        <v>0</v>
      </c>
      <c r="MM27" s="16">
        <f t="shared" ref="MM27" si="317">IF(MM28&lt;=$K28,1,0)</f>
        <v>0</v>
      </c>
      <c r="MN27" s="16">
        <f t="shared" ref="MN27" si="318">IF(MN28&lt;=$K28,1,0)</f>
        <v>0</v>
      </c>
      <c r="MO27" s="16">
        <f t="shared" ref="MO27" si="319">IF(MO28&lt;=$K28,1,0)</f>
        <v>0</v>
      </c>
      <c r="MP27" s="16">
        <f t="shared" ref="MP27" si="320">IF(MP28&lt;=$K28,1,0)</f>
        <v>0</v>
      </c>
      <c r="MQ27" s="16">
        <f t="shared" ref="MQ27" si="321">IF(MQ28&lt;=$K28,1,0)</f>
        <v>0</v>
      </c>
      <c r="MR27" s="16">
        <f t="shared" ref="MR27" si="322">IF(MR28&lt;=$K28,1,0)</f>
        <v>0</v>
      </c>
      <c r="MS27" s="16">
        <f t="shared" ref="MS27" si="323">IF(MS28&lt;=$K28,1,0)</f>
        <v>0</v>
      </c>
      <c r="MT27" s="16">
        <f t="shared" ref="MT27" si="324">IF(MT28&lt;=$K28,1,0)</f>
        <v>0</v>
      </c>
      <c r="MU27" s="16">
        <f t="shared" ref="MU27" si="325">IF(MU28&lt;=$K28,1,0)</f>
        <v>0</v>
      </c>
      <c r="MV27" s="16">
        <f t="shared" ref="MV27" si="326">IF(MV28&lt;=$K28,1,0)</f>
        <v>0</v>
      </c>
      <c r="MW27" s="16">
        <f t="shared" ref="MW27" si="327">IF(MW28&lt;=$K28,1,0)</f>
        <v>0</v>
      </c>
      <c r="MX27" s="16">
        <f t="shared" ref="MX27" si="328">IF(MX28&lt;=$K28,1,0)</f>
        <v>0</v>
      </c>
      <c r="MY27" s="16">
        <f t="shared" ref="MY27" si="329">IF(MY28&lt;=$K28,1,0)</f>
        <v>0</v>
      </c>
      <c r="MZ27" s="16">
        <f t="shared" ref="MZ27" si="330">IF(MZ28&lt;=$K28,1,0)</f>
        <v>0</v>
      </c>
      <c r="NA27" s="16">
        <f t="shared" ref="NA27" si="331">IF(NA28&lt;=$K28,1,0)</f>
        <v>0</v>
      </c>
      <c r="NB27" s="16">
        <f t="shared" ref="NB27" si="332">IF(NB28&lt;=$K28,1,0)</f>
        <v>0</v>
      </c>
      <c r="NC27" s="16">
        <f t="shared" ref="NC27" si="333">IF(NC28&lt;=$K28,1,0)</f>
        <v>0</v>
      </c>
      <c r="ND27" s="16">
        <f t="shared" ref="ND27" si="334">IF(ND28&lt;=$K28,1,0)</f>
        <v>0</v>
      </c>
      <c r="NE27" s="16">
        <f t="shared" ref="NE27" si="335">IF(NE28&lt;=$K28,1,0)</f>
        <v>0</v>
      </c>
      <c r="NF27" s="16">
        <f t="shared" ref="NF27" si="336">IF(NF28&lt;=$K28,1,0)</f>
        <v>0</v>
      </c>
      <c r="NG27" s="16">
        <f t="shared" ref="NG27" si="337">IF(NG28&lt;=$K28,1,0)</f>
        <v>0</v>
      </c>
      <c r="NH27" s="16">
        <f t="shared" ref="NH27" si="338">IF(NH28&lt;=$K28,1,0)</f>
        <v>0</v>
      </c>
      <c r="NI27" s="16">
        <f t="shared" ref="NI27" si="339">IF(NI28&lt;=$K28,1,0)</f>
        <v>0</v>
      </c>
      <c r="NJ27" s="16">
        <f t="shared" ref="NJ27" si="340">IF(NJ28&lt;=$K28,1,0)</f>
        <v>0</v>
      </c>
      <c r="NK27" s="16">
        <f t="shared" ref="NK27" si="341">IF(NK28&lt;=$K28,1,0)</f>
        <v>0</v>
      </c>
      <c r="NL27" s="16">
        <f t="shared" ref="NL27" si="342">IF(NL28&lt;=$K28,1,0)</f>
        <v>0</v>
      </c>
      <c r="NM27" s="16">
        <f t="shared" ref="NM27" si="343">IF(NM28&lt;=$K28,1,0)</f>
        <v>0</v>
      </c>
      <c r="NN27" s="16">
        <f t="shared" ref="NN27" si="344">IF(NN28&lt;=$K28,1,0)</f>
        <v>0</v>
      </c>
      <c r="NO27" s="16">
        <f t="shared" ref="NO27" si="345">IF(NO28&lt;=$K28,1,0)</f>
        <v>0</v>
      </c>
      <c r="NP27" s="16">
        <f t="shared" ref="NP27" si="346">IF(NP28&lt;=$K28,1,0)</f>
        <v>0</v>
      </c>
      <c r="NQ27" s="16">
        <f t="shared" ref="NQ27" si="347">IF(NQ28&lt;=$K28,1,0)</f>
        <v>0</v>
      </c>
      <c r="NR27" s="16">
        <f t="shared" ref="NR27" si="348">IF(NR28&lt;=$K28,1,0)</f>
        <v>0</v>
      </c>
      <c r="NS27" s="16">
        <f t="shared" ref="NS27" si="349">IF(NS28&lt;=$K28,1,0)</f>
        <v>0</v>
      </c>
      <c r="NT27" s="16">
        <f t="shared" ref="NT27" si="350">IF(NT28&lt;=$K28,1,0)</f>
        <v>0</v>
      </c>
      <c r="NU27" s="16">
        <f t="shared" ref="NU27" si="351">IF(NU28&lt;=$K28,1,0)</f>
        <v>0</v>
      </c>
      <c r="NV27" s="16">
        <f t="shared" ref="NV27" si="352">IF(NV28&lt;=$K28,1,0)</f>
        <v>0</v>
      </c>
      <c r="NW27" s="16">
        <f t="shared" ref="NW27" si="353">IF(NW28&lt;=$K28,1,0)</f>
        <v>0</v>
      </c>
      <c r="NX27" s="16">
        <f t="shared" ref="NX27" si="354">IF(NX28&lt;=$K28,1,0)</f>
        <v>0</v>
      </c>
      <c r="NY27" s="16">
        <f t="shared" ref="NY27" si="355">IF(NY28&lt;=$K28,1,0)</f>
        <v>0</v>
      </c>
      <c r="NZ27" s="16">
        <f t="shared" ref="NZ27" si="356">IF(NZ28&lt;=$K28,1,0)</f>
        <v>0</v>
      </c>
      <c r="OA27" s="16">
        <f t="shared" ref="OA27" si="357">IF(OA28&lt;=$K28,1,0)</f>
        <v>0</v>
      </c>
      <c r="OB27" s="16">
        <f t="shared" ref="OB27" si="358">IF(OB28&lt;=$K28,1,0)</f>
        <v>0</v>
      </c>
      <c r="OC27" s="16">
        <f t="shared" ref="OC27" si="359">IF(OC28&lt;=$K28,1,0)</f>
        <v>0</v>
      </c>
      <c r="OD27" s="16">
        <f t="shared" ref="OD27" si="360">IF(OD28&lt;=$K28,1,0)</f>
        <v>0</v>
      </c>
      <c r="OE27" s="16">
        <f t="shared" ref="OE27" si="361">IF(OE28&lt;=$K28,1,0)</f>
        <v>0</v>
      </c>
      <c r="OF27" s="16">
        <f t="shared" ref="OF27" si="362">IF(OF28&lt;=$K28,1,0)</f>
        <v>0</v>
      </c>
      <c r="OG27" s="16">
        <f t="shared" ref="OG27" si="363">IF(OG28&lt;=$K28,1,0)</f>
        <v>0</v>
      </c>
      <c r="OH27" s="16">
        <f t="shared" ref="OH27" si="364">IF(OH28&lt;=$K28,1,0)</f>
        <v>0</v>
      </c>
      <c r="OI27" s="16">
        <f t="shared" ref="OI27" si="365">IF(OI28&lt;=$K28,1,0)</f>
        <v>0</v>
      </c>
      <c r="OJ27" s="16">
        <f t="shared" ref="OJ27" si="366">IF(OJ28&lt;=$K28,1,0)</f>
        <v>0</v>
      </c>
      <c r="OK27" s="16">
        <f t="shared" ref="OK27" si="367">IF(OK28&lt;=$K28,1,0)</f>
        <v>0</v>
      </c>
      <c r="OL27" s="16">
        <f t="shared" ref="OL27" si="368">IF(OL28&lt;=$K28,1,0)</f>
        <v>0</v>
      </c>
      <c r="OM27" s="16">
        <f t="shared" ref="OM27" si="369">IF(OM28&lt;=$K28,1,0)</f>
        <v>0</v>
      </c>
      <c r="ON27" s="16">
        <f t="shared" ref="ON27" si="370">IF(ON28&lt;=$K28,1,0)</f>
        <v>0</v>
      </c>
      <c r="OO27" s="16">
        <f t="shared" ref="OO27" si="371">IF(OO28&lt;=$K28,1,0)</f>
        <v>0</v>
      </c>
      <c r="OP27" s="16">
        <f t="shared" ref="OP27" si="372">IF(OP28&lt;=$K28,1,0)</f>
        <v>0</v>
      </c>
      <c r="OQ27" s="16">
        <f t="shared" ref="OQ27" si="373">IF(OQ28&lt;=$K28,1,0)</f>
        <v>0</v>
      </c>
      <c r="OR27" s="16">
        <f t="shared" ref="OR27" si="374">IF(OR28&lt;=$K28,1,0)</f>
        <v>0</v>
      </c>
      <c r="OS27" s="16">
        <f t="shared" ref="OS27" si="375">IF(OS28&lt;=$K28,1,0)</f>
        <v>0</v>
      </c>
      <c r="OT27" s="16">
        <f t="shared" ref="OT27" si="376">IF(OT28&lt;=$K28,1,0)</f>
        <v>0</v>
      </c>
      <c r="OU27" s="16">
        <f t="shared" ref="OU27" si="377">IF(OU28&lt;=$K28,1,0)</f>
        <v>0</v>
      </c>
      <c r="OV27" s="16">
        <f t="shared" ref="OV27" si="378">IF(OV28&lt;=$K28,1,0)</f>
        <v>0</v>
      </c>
      <c r="OW27" s="16">
        <f t="shared" ref="OW27" si="379">IF(OW28&lt;=$K28,1,0)</f>
        <v>0</v>
      </c>
      <c r="OX27" s="16">
        <f t="shared" ref="OX27" si="380">IF(OX28&lt;=$K28,1,0)</f>
        <v>0</v>
      </c>
      <c r="OY27" s="16">
        <f t="shared" ref="OY27" si="381">IF(OY28&lt;=$K28,1,0)</f>
        <v>0</v>
      </c>
      <c r="OZ27" s="16">
        <f t="shared" ref="OZ27" si="382">IF(OZ28&lt;=$K28,1,0)</f>
        <v>0</v>
      </c>
      <c r="PA27" s="16">
        <f t="shared" ref="PA27" si="383">IF(PA28&lt;=$K28,1,0)</f>
        <v>0</v>
      </c>
      <c r="PB27" s="16">
        <f t="shared" ref="PB27" si="384">IF(PB28&lt;=$K28,1,0)</f>
        <v>0</v>
      </c>
      <c r="PC27" s="16">
        <f t="shared" ref="PC27" si="385">IF(PC28&lt;=$K28,1,0)</f>
        <v>0</v>
      </c>
      <c r="PD27" s="16">
        <f t="shared" ref="PD27" si="386">IF(PD28&lt;=$K28,1,0)</f>
        <v>0</v>
      </c>
      <c r="PE27" s="16">
        <f t="shared" ref="PE27" si="387">IF(PE28&lt;=$K28,1,0)</f>
        <v>0</v>
      </c>
      <c r="PF27" s="16">
        <f t="shared" ref="PF27" si="388">IF(PF28&lt;=$K28,1,0)</f>
        <v>0</v>
      </c>
      <c r="PG27" s="16">
        <f t="shared" ref="PG27" si="389">IF(PG28&lt;=$K28,1,0)</f>
        <v>0</v>
      </c>
      <c r="PH27" s="16">
        <f t="shared" ref="PH27" si="390">IF(PH28&lt;=$K28,1,0)</f>
        <v>0</v>
      </c>
      <c r="PI27" s="16">
        <f t="shared" ref="PI27" si="391">IF(PI28&lt;=$K28,1,0)</f>
        <v>0</v>
      </c>
      <c r="PJ27" s="16">
        <f t="shared" ref="PJ27" si="392">IF(PJ28&lt;=$K28,1,0)</f>
        <v>0</v>
      </c>
      <c r="PK27" s="16">
        <f t="shared" ref="PK27" si="393">IF(PK28&lt;=$K28,1,0)</f>
        <v>0</v>
      </c>
      <c r="PL27" s="16">
        <f t="shared" ref="PL27" si="394">IF(PL28&lt;=$K28,1,0)</f>
        <v>0</v>
      </c>
      <c r="PM27" s="16">
        <f t="shared" ref="PM27" si="395">IF(PM28&lt;=$K28,1,0)</f>
        <v>0</v>
      </c>
      <c r="PN27" s="16">
        <f t="shared" ref="PN27" si="396">IF(PN28&lt;=$K28,1,0)</f>
        <v>0</v>
      </c>
      <c r="PO27" s="16">
        <f t="shared" ref="PO27" si="397">IF(PO28&lt;=$K28,1,0)</f>
        <v>0</v>
      </c>
      <c r="PP27" s="16">
        <f t="shared" ref="PP27" si="398">IF(PP28&lt;=$K28,1,0)</f>
        <v>0</v>
      </c>
      <c r="PQ27" s="16">
        <f t="shared" ref="PQ27" si="399">IF(PQ28&lt;=$K28,1,0)</f>
        <v>0</v>
      </c>
      <c r="PR27" s="16">
        <f t="shared" ref="PR27" si="400">IF(PR28&lt;=$K28,1,0)</f>
        <v>0</v>
      </c>
      <c r="PS27" s="16">
        <f t="shared" ref="PS27" si="401">IF(PS28&lt;=$K28,1,0)</f>
        <v>0</v>
      </c>
      <c r="PT27" s="16">
        <f t="shared" ref="PT27" si="402">IF(PT28&lt;=$K28,1,0)</f>
        <v>0</v>
      </c>
      <c r="PU27" s="16">
        <f t="shared" ref="PU27" si="403">IF(PU28&lt;=$K28,1,0)</f>
        <v>0</v>
      </c>
      <c r="PV27" s="16">
        <f t="shared" ref="PV27" si="404">IF(PV28&lt;=$K28,1,0)</f>
        <v>0</v>
      </c>
      <c r="PW27" s="16">
        <f t="shared" ref="PW27" si="405">IF(PW28&lt;=$K28,1,0)</f>
        <v>0</v>
      </c>
      <c r="PX27" s="16">
        <f t="shared" ref="PX27" si="406">IF(PX28&lt;=$K28,1,0)</f>
        <v>0</v>
      </c>
      <c r="PY27" s="16">
        <f t="shared" ref="PY27" si="407">IF(PY28&lt;=$K28,1,0)</f>
        <v>0</v>
      </c>
      <c r="PZ27" s="16">
        <f t="shared" ref="PZ27" si="408">IF(PZ28&lt;=$K28,1,0)</f>
        <v>0</v>
      </c>
      <c r="QA27" s="16">
        <f t="shared" ref="QA27" si="409">IF(QA28&lt;=$K28,1,0)</f>
        <v>0</v>
      </c>
      <c r="QB27" s="16">
        <f t="shared" ref="QB27" si="410">IF(QB28&lt;=$K28,1,0)</f>
        <v>0</v>
      </c>
      <c r="QC27" s="16">
        <f t="shared" ref="QC27" si="411">IF(QC28&lt;=$K28,1,0)</f>
        <v>0</v>
      </c>
      <c r="QD27" s="16">
        <f t="shared" ref="QD27" si="412">IF(QD28&lt;=$K28,1,0)</f>
        <v>0</v>
      </c>
      <c r="QE27" s="16">
        <f t="shared" ref="QE27" si="413">IF(QE28&lt;=$K28,1,0)</f>
        <v>0</v>
      </c>
      <c r="QF27" s="16">
        <f t="shared" ref="QF27" si="414">IF(QF28&lt;=$K28,1,0)</f>
        <v>0</v>
      </c>
      <c r="QG27" s="16">
        <f t="shared" ref="QG27" si="415">IF(QG28&lt;=$K28,1,0)</f>
        <v>0</v>
      </c>
      <c r="QH27" s="16">
        <f t="shared" ref="QH27" si="416">IF(QH28&lt;=$K28,1,0)</f>
        <v>0</v>
      </c>
      <c r="QI27" s="16">
        <f t="shared" ref="QI27" si="417">IF(QI28&lt;=$K28,1,0)</f>
        <v>0</v>
      </c>
      <c r="QJ27" s="16">
        <f t="shared" ref="QJ27" si="418">IF(QJ28&lt;=$K28,1,0)</f>
        <v>0</v>
      </c>
      <c r="QK27" s="16">
        <f t="shared" ref="QK27" si="419">IF(QK28&lt;=$K28,1,0)</f>
        <v>0</v>
      </c>
      <c r="QL27" s="16">
        <f t="shared" ref="QL27" si="420">IF(QL28&lt;=$K28,1,0)</f>
        <v>0</v>
      </c>
      <c r="QM27" s="16">
        <f t="shared" ref="QM27" si="421">IF(QM28&lt;=$K28,1,0)</f>
        <v>0</v>
      </c>
      <c r="QN27" s="16">
        <f t="shared" ref="QN27" si="422">IF(QN28&lt;=$K28,1,0)</f>
        <v>0</v>
      </c>
      <c r="QO27" s="16">
        <f t="shared" ref="QO27" si="423">IF(QO28&lt;=$K28,1,0)</f>
        <v>0</v>
      </c>
      <c r="QP27" s="16">
        <f t="shared" ref="QP27" si="424">IF(QP28&lt;=$K28,1,0)</f>
        <v>0</v>
      </c>
      <c r="QQ27" s="16">
        <f t="shared" ref="QQ27" si="425">IF(QQ28&lt;=$K28,1,0)</f>
        <v>0</v>
      </c>
      <c r="QR27" s="16">
        <f t="shared" ref="QR27" si="426">IF(QR28&lt;=$K28,1,0)</f>
        <v>0</v>
      </c>
      <c r="QS27" s="16">
        <f t="shared" ref="QS27" si="427">IF(QS28&lt;=$K28,1,0)</f>
        <v>0</v>
      </c>
      <c r="QT27" s="16">
        <f t="shared" ref="QT27" si="428">IF(QT28&lt;=$K28,1,0)</f>
        <v>0</v>
      </c>
      <c r="QU27" s="16">
        <f t="shared" ref="QU27" si="429">IF(QU28&lt;=$K28,1,0)</f>
        <v>0</v>
      </c>
      <c r="QV27" s="16">
        <f t="shared" ref="QV27" si="430">IF(QV28&lt;=$K28,1,0)</f>
        <v>0</v>
      </c>
      <c r="QW27" s="16">
        <f t="shared" ref="QW27" si="431">IF(QW28&lt;=$K28,1,0)</f>
        <v>0</v>
      </c>
      <c r="QX27" s="16">
        <f t="shared" ref="QX27" si="432">IF(QX28&lt;=$K28,1,0)</f>
        <v>0</v>
      </c>
      <c r="QY27" s="16">
        <f t="shared" ref="QY27" si="433">IF(QY28&lt;=$K28,1,0)</f>
        <v>0</v>
      </c>
      <c r="QZ27" s="16">
        <f t="shared" ref="QZ27" si="434">IF(QZ28&lt;=$K28,1,0)</f>
        <v>0</v>
      </c>
      <c r="RA27" s="16">
        <f t="shared" ref="RA27" si="435">IF(RA28&lt;=$K28,1,0)</f>
        <v>0</v>
      </c>
      <c r="RB27" s="16">
        <f t="shared" ref="RB27" si="436">IF(RB28&lt;=$K28,1,0)</f>
        <v>0</v>
      </c>
      <c r="RC27" s="16">
        <f t="shared" ref="RC27" si="437">IF(RC28&lt;=$K28,1,0)</f>
        <v>0</v>
      </c>
      <c r="RD27" s="16">
        <f t="shared" ref="RD27" si="438">IF(RD28&lt;=$K28,1,0)</f>
        <v>0</v>
      </c>
      <c r="RE27" s="16">
        <f t="shared" ref="RE27" si="439">IF(RE28&lt;=$K28,1,0)</f>
        <v>0</v>
      </c>
      <c r="RF27" s="16">
        <f t="shared" ref="RF27" si="440">IF(RF28&lt;=$K28,1,0)</f>
        <v>0</v>
      </c>
      <c r="RG27" s="16">
        <f t="shared" ref="RG27" si="441">IF(RG28&lt;=$K28,1,0)</f>
        <v>0</v>
      </c>
      <c r="RH27" s="16">
        <f t="shared" ref="RH27" si="442">IF(RH28&lt;=$K28,1,0)</f>
        <v>0</v>
      </c>
      <c r="RI27" s="16">
        <f t="shared" ref="RI27" si="443">IF(RI28&lt;=$K28,1,0)</f>
        <v>0</v>
      </c>
      <c r="RJ27" s="16">
        <f t="shared" ref="RJ27" si="444">IF(RJ28&lt;=$K28,1,0)</f>
        <v>0</v>
      </c>
      <c r="RK27" s="16">
        <f t="shared" ref="RK27" si="445">IF(RK28&lt;=$K28,1,0)</f>
        <v>0</v>
      </c>
      <c r="RL27" s="16">
        <f t="shared" ref="RL27" si="446">IF(RL28&lt;=$K28,1,0)</f>
        <v>0</v>
      </c>
      <c r="RM27" s="16">
        <f t="shared" ref="RM27" si="447">IF(RM28&lt;=$K28,1,0)</f>
        <v>0</v>
      </c>
      <c r="RN27" s="16">
        <f t="shared" ref="RN27" si="448">IF(RN28&lt;=$K28,1,0)</f>
        <v>0</v>
      </c>
      <c r="RO27" s="16">
        <f t="shared" ref="RO27" si="449">IF(RO28&lt;=$K28,1,0)</f>
        <v>0</v>
      </c>
      <c r="RP27" s="16">
        <f t="shared" ref="RP27" si="450">IF(RP28&lt;=$K28,1,0)</f>
        <v>0</v>
      </c>
      <c r="RQ27" s="16">
        <f t="shared" ref="RQ27" si="451">IF(RQ28&lt;=$K28,1,0)</f>
        <v>0</v>
      </c>
      <c r="RR27" s="16">
        <f t="shared" ref="RR27" si="452">IF(RR28&lt;=$K28,1,0)</f>
        <v>0</v>
      </c>
      <c r="RS27" s="16">
        <f t="shared" ref="RS27" si="453">IF(RS28&lt;=$K28,1,0)</f>
        <v>0</v>
      </c>
      <c r="RT27" s="16">
        <f t="shared" ref="RT27" si="454">IF(RT28&lt;=$K28,1,0)</f>
        <v>0</v>
      </c>
      <c r="RU27" s="16">
        <f t="shared" ref="RU27" si="455">IF(RU28&lt;=$K28,1,0)</f>
        <v>0</v>
      </c>
      <c r="RV27" s="16">
        <f t="shared" ref="RV27" si="456">IF(RV28&lt;=$K28,1,0)</f>
        <v>0</v>
      </c>
      <c r="RW27" s="16">
        <f t="shared" ref="RW27" si="457">IF(RW28&lt;=$K28,1,0)</f>
        <v>0</v>
      </c>
      <c r="RX27" s="16">
        <f t="shared" ref="RX27" si="458">IF(RX28&lt;=$K28,1,0)</f>
        <v>0</v>
      </c>
      <c r="RY27" s="16">
        <f t="shared" ref="RY27" si="459">IF(RY28&lt;=$K28,1,0)</f>
        <v>0</v>
      </c>
      <c r="RZ27" s="16">
        <f t="shared" ref="RZ27" si="460">IF(RZ28&lt;=$K28,1,0)</f>
        <v>0</v>
      </c>
      <c r="SA27" s="16">
        <f t="shared" ref="SA27" si="461">IF(SA28&lt;=$K28,1,0)</f>
        <v>0</v>
      </c>
      <c r="SB27" s="16">
        <f t="shared" ref="SB27" si="462">IF(SB28&lt;=$K28,1,0)</f>
        <v>0</v>
      </c>
      <c r="SC27" s="16">
        <f t="shared" ref="SC27" si="463">IF(SC28&lt;=$K28,1,0)</f>
        <v>0</v>
      </c>
      <c r="SD27" s="16">
        <f t="shared" ref="SD27" si="464">IF(SD28&lt;=$K28,1,0)</f>
        <v>0</v>
      </c>
      <c r="SE27" s="16">
        <f t="shared" ref="SE27" si="465">IF(SE28&lt;=$K28,1,0)</f>
        <v>0</v>
      </c>
      <c r="SF27" s="16">
        <f t="shared" ref="SF27" si="466">IF(SF28&lt;=$K28,1,0)</f>
        <v>0</v>
      </c>
      <c r="SG27" s="16">
        <f t="shared" ref="SG27" si="467">IF(SG28&lt;=$K28,1,0)</f>
        <v>0</v>
      </c>
      <c r="SH27" s="16">
        <f t="shared" ref="SH27" si="468">IF(SH28&lt;=$K28,1,0)</f>
        <v>0</v>
      </c>
      <c r="SI27" s="16">
        <f t="shared" ref="SI27" si="469">IF(SI28&lt;=$K28,1,0)</f>
        <v>0</v>
      </c>
      <c r="SJ27" s="16">
        <f t="shared" ref="SJ27" si="470">IF(SJ28&lt;=$K28,1,0)</f>
        <v>0</v>
      </c>
      <c r="SK27" s="16">
        <f t="shared" ref="SK27" si="471">IF(SK28&lt;=$K28,1,0)</f>
        <v>0</v>
      </c>
      <c r="SL27" s="16">
        <f t="shared" ref="SL27" si="472">IF(SL28&lt;=$K28,1,0)</f>
        <v>0</v>
      </c>
      <c r="SM27" s="16">
        <f t="shared" ref="SM27" si="473">IF(SM28&lt;=$K28,1,0)</f>
        <v>0</v>
      </c>
      <c r="SN27" s="16">
        <f t="shared" ref="SN27" si="474">IF(SN28&lt;=$K28,1,0)</f>
        <v>0</v>
      </c>
      <c r="SO27" s="16">
        <f t="shared" ref="SO27" si="475">IF(SO28&lt;=$K28,1,0)</f>
        <v>0</v>
      </c>
      <c r="SP27" s="16">
        <f t="shared" ref="SP27" si="476">IF(SP28&lt;=$K28,1,0)</f>
        <v>0</v>
      </c>
      <c r="SQ27" s="16">
        <f t="shared" ref="SQ27" si="477">IF(SQ28&lt;=$K28,1,0)</f>
        <v>0</v>
      </c>
      <c r="SR27" s="16">
        <f t="shared" ref="SR27" si="478">IF(SR28&lt;=$K28,1,0)</f>
        <v>0</v>
      </c>
      <c r="SS27" s="16">
        <f t="shared" ref="SS27" si="479">IF(SS28&lt;=$K28,1,0)</f>
        <v>0</v>
      </c>
      <c r="ST27" s="16">
        <f t="shared" ref="ST27" si="480">IF(ST28&lt;=$K28,1,0)</f>
        <v>0</v>
      </c>
      <c r="SU27" s="16">
        <f t="shared" ref="SU27" si="481">IF(SU28&lt;=$K28,1,0)</f>
        <v>0</v>
      </c>
      <c r="SV27" s="16">
        <f t="shared" ref="SV27" si="482">IF(SV28&lt;=$K28,1,0)</f>
        <v>0</v>
      </c>
      <c r="SW27" s="16">
        <f t="shared" ref="SW27" si="483">IF(SW28&lt;=$K28,1,0)</f>
        <v>0</v>
      </c>
      <c r="SX27" s="16">
        <f t="shared" ref="SX27" si="484">IF(SX28&lt;=$K28,1,0)</f>
        <v>0</v>
      </c>
      <c r="SY27" s="16">
        <f t="shared" ref="SY27" si="485">IF(SY28&lt;=$K28,1,0)</f>
        <v>0</v>
      </c>
      <c r="SZ27" s="16">
        <f t="shared" ref="SZ27" si="486">IF(SZ28&lt;=$K28,1,0)</f>
        <v>0</v>
      </c>
      <c r="TA27" s="16">
        <f t="shared" ref="TA27" si="487">IF(TA28&lt;=$K28,1,0)</f>
        <v>0</v>
      </c>
      <c r="TB27" s="16">
        <f t="shared" ref="TB27" si="488">IF(TB28&lt;=$K28,1,0)</f>
        <v>0</v>
      </c>
      <c r="TC27" s="16">
        <f t="shared" ref="TC27" si="489">IF(TC28&lt;=$K28,1,0)</f>
        <v>0</v>
      </c>
      <c r="TD27" s="16">
        <f t="shared" ref="TD27" si="490">IF(TD28&lt;=$K28,1,0)</f>
        <v>0</v>
      </c>
      <c r="TE27" s="16">
        <f t="shared" ref="TE27" si="491">IF(TE28&lt;=$K28,1,0)</f>
        <v>0</v>
      </c>
      <c r="TF27" s="16">
        <f t="shared" ref="TF27" si="492">IF(TF28&lt;=$K28,1,0)</f>
        <v>0</v>
      </c>
      <c r="TG27" s="16">
        <f t="shared" ref="TG27" si="493">IF(TG28&lt;=$K28,1,0)</f>
        <v>0</v>
      </c>
      <c r="TH27" s="16">
        <f t="shared" ref="TH27" si="494">IF(TH28&lt;=$K28,1,0)</f>
        <v>0</v>
      </c>
      <c r="TI27" s="16">
        <f t="shared" ref="TI27" si="495">IF(TI28&lt;=$K28,1,0)</f>
        <v>0</v>
      </c>
      <c r="TJ27" s="16">
        <f t="shared" ref="TJ27" si="496">IF(TJ28&lt;=$K28,1,0)</f>
        <v>0</v>
      </c>
      <c r="TK27" s="16">
        <f t="shared" ref="TK27" si="497">IF(TK28&lt;=$K28,1,0)</f>
        <v>0</v>
      </c>
      <c r="TL27" s="16">
        <f t="shared" ref="TL27" si="498">IF(TL28&lt;=$K28,1,0)</f>
        <v>0</v>
      </c>
      <c r="TM27" s="16">
        <f t="shared" ref="TM27" si="499">IF(TM28&lt;=$K28,1,0)</f>
        <v>0</v>
      </c>
      <c r="TN27" s="16">
        <f t="shared" ref="TN27" si="500">IF(TN28&lt;=$K28,1,0)</f>
        <v>0</v>
      </c>
      <c r="TO27" s="16">
        <f t="shared" ref="TO27" si="501">IF(TO28&lt;=$K28,1,0)</f>
        <v>0</v>
      </c>
      <c r="TP27" s="16">
        <f t="shared" ref="TP27" si="502">IF(TP28&lt;=$K28,1,0)</f>
        <v>0</v>
      </c>
      <c r="TQ27" s="16">
        <f t="shared" ref="TQ27" si="503">IF(TQ28&lt;=$K28,1,0)</f>
        <v>0</v>
      </c>
      <c r="TR27" s="16">
        <f t="shared" ref="TR27" si="504">IF(TR28&lt;=$K28,1,0)</f>
        <v>0</v>
      </c>
      <c r="TS27" s="16">
        <f t="shared" ref="TS27" si="505">IF(TS28&lt;=$K28,1,0)</f>
        <v>0</v>
      </c>
      <c r="TT27" s="16">
        <f t="shared" ref="TT27" si="506">IF(TT28&lt;=$K28,1,0)</f>
        <v>0</v>
      </c>
      <c r="TU27" s="16">
        <f t="shared" ref="TU27" si="507">IF(TU28&lt;=$K28,1,0)</f>
        <v>0</v>
      </c>
      <c r="TV27" s="16">
        <f t="shared" ref="TV27" si="508">IF(TV28&lt;=$K28,1,0)</f>
        <v>0</v>
      </c>
      <c r="TW27" s="16">
        <f t="shared" ref="TW27" si="509">IF(TW28&lt;=$K28,1,0)</f>
        <v>0</v>
      </c>
      <c r="TX27" s="16">
        <f t="shared" ref="TX27" si="510">IF(TX28&lt;=$K28,1,0)</f>
        <v>0</v>
      </c>
      <c r="TY27" s="16">
        <f t="shared" ref="TY27" si="511">IF(TY28&lt;=$K28,1,0)</f>
        <v>0</v>
      </c>
      <c r="TZ27" s="16">
        <f t="shared" ref="TZ27" si="512">IF(TZ28&lt;=$K28,1,0)</f>
        <v>0</v>
      </c>
      <c r="UA27" s="16">
        <f t="shared" ref="UA27" si="513">IF(UA28&lt;=$K28,1,0)</f>
        <v>0</v>
      </c>
      <c r="UB27" s="16">
        <f t="shared" ref="UB27" si="514">IF(UB28&lt;=$K28,1,0)</f>
        <v>0</v>
      </c>
      <c r="UC27" s="16">
        <f t="shared" ref="UC27" si="515">IF(UC28&lt;=$K28,1,0)</f>
        <v>0</v>
      </c>
      <c r="UD27" s="16">
        <f t="shared" ref="UD27" si="516">IF(UD28&lt;=$K28,1,0)</f>
        <v>0</v>
      </c>
      <c r="UE27" s="16">
        <f t="shared" ref="UE27" si="517">IF(UE28&lt;=$K28,1,0)</f>
        <v>0</v>
      </c>
      <c r="UF27" s="16">
        <f t="shared" ref="UF27" si="518">IF(UF28&lt;=$K28,1,0)</f>
        <v>0</v>
      </c>
      <c r="UG27" s="16">
        <f t="shared" ref="UG27" si="519">IF(UG28&lt;=$K28,1,0)</f>
        <v>0</v>
      </c>
      <c r="UH27" s="16">
        <f t="shared" ref="UH27" si="520">IF(UH28&lt;=$K28,1,0)</f>
        <v>0</v>
      </c>
      <c r="UI27" s="16">
        <f t="shared" ref="UI27" si="521">IF(UI28&lt;=$K28,1,0)</f>
        <v>0</v>
      </c>
      <c r="UJ27" s="16">
        <f t="shared" ref="UJ27" si="522">IF(UJ28&lt;=$K28,1,0)</f>
        <v>0</v>
      </c>
      <c r="UK27" s="16">
        <f t="shared" ref="UK27" si="523">IF(UK28&lt;=$K28,1,0)</f>
        <v>0</v>
      </c>
      <c r="UL27" s="16">
        <f t="shared" ref="UL27" si="524">IF(UL28&lt;=$K28,1,0)</f>
        <v>0</v>
      </c>
      <c r="UM27" s="16">
        <f t="shared" ref="UM27" si="525">IF(UM28&lt;=$K28,1,0)</f>
        <v>0</v>
      </c>
      <c r="UN27" s="16">
        <f t="shared" ref="UN27" si="526">IF(UN28&lt;=$K28,1,0)</f>
        <v>0</v>
      </c>
      <c r="UO27" s="16">
        <f t="shared" ref="UO27" si="527">IF(UO28&lt;=$K28,1,0)</f>
        <v>0</v>
      </c>
      <c r="UP27" s="16">
        <f t="shared" ref="UP27" si="528">IF(UP28&lt;=$K28,1,0)</f>
        <v>0</v>
      </c>
      <c r="UQ27" s="16">
        <f t="shared" ref="UQ27" si="529">IF(UQ28&lt;=$K28,1,0)</f>
        <v>0</v>
      </c>
      <c r="UR27" s="16">
        <f t="shared" ref="UR27" si="530">IF(UR28&lt;=$K28,1,0)</f>
        <v>0</v>
      </c>
      <c r="US27" s="16">
        <f t="shared" ref="US27" si="531">IF(US28&lt;=$K28,1,0)</f>
        <v>0</v>
      </c>
      <c r="UT27" s="16">
        <f t="shared" ref="UT27" si="532">IF(UT28&lt;=$K28,1,0)</f>
        <v>0</v>
      </c>
      <c r="UU27" s="16">
        <f t="shared" ref="UU27" si="533">IF(UU28&lt;=$K28,1,0)</f>
        <v>0</v>
      </c>
      <c r="UV27" s="16">
        <f t="shared" ref="UV27" si="534">IF(UV28&lt;=$K28,1,0)</f>
        <v>0</v>
      </c>
      <c r="UW27" s="16">
        <f t="shared" ref="UW27" si="535">IF(UW28&lt;=$K28,1,0)</f>
        <v>0</v>
      </c>
      <c r="UX27" s="16">
        <f t="shared" ref="UX27" si="536">IF(UX28&lt;=$K28,1,0)</f>
        <v>0</v>
      </c>
      <c r="UY27" s="16">
        <f t="shared" ref="UY27" si="537">IF(UY28&lt;=$K28,1,0)</f>
        <v>0</v>
      </c>
      <c r="UZ27" s="16">
        <f t="shared" ref="UZ27" si="538">IF(UZ28&lt;=$K28,1,0)</f>
        <v>0</v>
      </c>
      <c r="VA27" s="16">
        <f t="shared" ref="VA27" si="539">IF(VA28&lt;=$K28,1,0)</f>
        <v>0</v>
      </c>
      <c r="VB27" s="16">
        <f t="shared" ref="VB27" si="540">IF(VB28&lt;=$K28,1,0)</f>
        <v>0</v>
      </c>
      <c r="VC27" s="16">
        <f t="shared" ref="VC27" si="541">IF(VC28&lt;=$K28,1,0)</f>
        <v>0</v>
      </c>
      <c r="VD27" s="16">
        <f t="shared" ref="VD27" si="542">IF(VD28&lt;=$K28,1,0)</f>
        <v>0</v>
      </c>
      <c r="VE27" s="16">
        <f t="shared" ref="VE27" si="543">IF(VE28&lt;=$K28,1,0)</f>
        <v>0</v>
      </c>
      <c r="VF27" s="16">
        <f t="shared" ref="VF27" si="544">IF(VF28&lt;=$K28,1,0)</f>
        <v>0</v>
      </c>
      <c r="VG27" s="16">
        <f t="shared" ref="VG27" si="545">IF(VG28&lt;=$K28,1,0)</f>
        <v>0</v>
      </c>
      <c r="VH27" s="16">
        <f t="shared" ref="VH27" si="546">IF(VH28&lt;=$K28,1,0)</f>
        <v>0</v>
      </c>
      <c r="VI27" s="16">
        <f t="shared" ref="VI27" si="547">IF(VI28&lt;=$K28,1,0)</f>
        <v>0</v>
      </c>
      <c r="VJ27" s="16">
        <f t="shared" ref="VJ27" si="548">IF(VJ28&lt;=$K28,1,0)</f>
        <v>0</v>
      </c>
      <c r="VK27" s="16">
        <f t="shared" ref="VK27" si="549">IF(VK28&lt;=$K28,1,0)</f>
        <v>0</v>
      </c>
      <c r="VL27" s="16">
        <f t="shared" ref="VL27" si="550">IF(VL28&lt;=$K28,1,0)</f>
        <v>0</v>
      </c>
      <c r="VM27" s="16">
        <f t="shared" ref="VM27" si="551">IF(VM28&lt;=$K28,1,0)</f>
        <v>0</v>
      </c>
      <c r="VN27" s="16">
        <f t="shared" ref="VN27" si="552">IF(VN28&lt;=$K28,1,0)</f>
        <v>0</v>
      </c>
      <c r="VO27" s="16">
        <f t="shared" ref="VO27" si="553">IF(VO28&lt;=$K28,1,0)</f>
        <v>0</v>
      </c>
      <c r="VP27" s="16">
        <f t="shared" ref="VP27" si="554">IF(VP28&lt;=$K28,1,0)</f>
        <v>0</v>
      </c>
      <c r="VQ27" s="16">
        <f t="shared" ref="VQ27" si="555">IF(VQ28&lt;=$K28,1,0)</f>
        <v>0</v>
      </c>
      <c r="VR27" s="16">
        <f t="shared" ref="VR27" si="556">IF(VR28&lt;=$K28,1,0)</f>
        <v>0</v>
      </c>
      <c r="VS27" s="16">
        <f t="shared" ref="VS27" si="557">IF(VS28&lt;=$K28,1,0)</f>
        <v>0</v>
      </c>
      <c r="VT27" s="16">
        <f t="shared" ref="VT27" si="558">IF(VT28&lt;=$K28,1,0)</f>
        <v>0</v>
      </c>
      <c r="VU27" s="16">
        <f t="shared" ref="VU27" si="559">IF(VU28&lt;=$K28,1,0)</f>
        <v>0</v>
      </c>
      <c r="VV27" s="16">
        <f t="shared" ref="VV27" si="560">IF(VV28&lt;=$K28,1,0)</f>
        <v>0</v>
      </c>
      <c r="VW27" s="16">
        <f t="shared" ref="VW27" si="561">IF(VW28&lt;=$K28,1,0)</f>
        <v>0</v>
      </c>
      <c r="VX27" s="16">
        <f t="shared" ref="VX27" si="562">IF(VX28&lt;=$K28,1,0)</f>
        <v>0</v>
      </c>
      <c r="VY27" s="16">
        <f t="shared" ref="VY27" si="563">IF(VY28&lt;=$K28,1,0)</f>
        <v>0</v>
      </c>
      <c r="VZ27" s="16">
        <f t="shared" ref="VZ27" si="564">IF(VZ28&lt;=$K28,1,0)</f>
        <v>0</v>
      </c>
      <c r="WA27" s="16">
        <f t="shared" ref="WA27" si="565">IF(WA28&lt;=$K28,1,0)</f>
        <v>0</v>
      </c>
      <c r="WB27" s="16">
        <f t="shared" ref="WB27" si="566">IF(WB28&lt;=$K28,1,0)</f>
        <v>0</v>
      </c>
      <c r="WC27" s="16">
        <f t="shared" ref="WC27" si="567">IF(WC28&lt;=$K28,1,0)</f>
        <v>0</v>
      </c>
      <c r="WD27" s="16">
        <f t="shared" ref="WD27" si="568">IF(WD28&lt;=$K28,1,0)</f>
        <v>0</v>
      </c>
      <c r="WE27" s="16">
        <f t="shared" ref="WE27" si="569">IF(WE28&lt;=$K28,1,0)</f>
        <v>0</v>
      </c>
      <c r="WF27" s="16">
        <f t="shared" ref="WF27" si="570">IF(WF28&lt;=$K28,1,0)</f>
        <v>0</v>
      </c>
      <c r="WG27" s="16">
        <f t="shared" ref="WG27" si="571">IF(WG28&lt;=$K28,1,0)</f>
        <v>0</v>
      </c>
      <c r="WH27" s="16">
        <f t="shared" ref="WH27" si="572">IF(WH28&lt;=$K28,1,0)</f>
        <v>0</v>
      </c>
      <c r="WI27" s="16">
        <f t="shared" ref="WI27" si="573">IF(WI28&lt;=$K28,1,0)</f>
        <v>0</v>
      </c>
      <c r="WJ27" s="16">
        <f t="shared" ref="WJ27" si="574">IF(WJ28&lt;=$K28,1,0)</f>
        <v>0</v>
      </c>
      <c r="WK27" s="16">
        <f t="shared" ref="WK27" si="575">IF(WK28&lt;=$K28,1,0)</f>
        <v>0</v>
      </c>
      <c r="WL27" s="16">
        <f t="shared" ref="WL27" si="576">IF(WL28&lt;=$K28,1,0)</f>
        <v>0</v>
      </c>
      <c r="WM27" s="16">
        <f t="shared" ref="WM27" si="577">IF(WM28&lt;=$K28,1,0)</f>
        <v>0</v>
      </c>
      <c r="WN27" s="16">
        <f t="shared" ref="WN27" si="578">IF(WN28&lt;=$K28,1,0)</f>
        <v>0</v>
      </c>
      <c r="WO27" s="16">
        <f t="shared" ref="WO27" si="579">IF(WO28&lt;=$K28,1,0)</f>
        <v>0</v>
      </c>
      <c r="WP27" s="16">
        <f t="shared" ref="WP27" si="580">IF(WP28&lt;=$K28,1,0)</f>
        <v>0</v>
      </c>
      <c r="WQ27" s="16">
        <f t="shared" ref="WQ27" si="581">IF(WQ28&lt;=$K28,1,0)</f>
        <v>0</v>
      </c>
      <c r="WR27" s="16">
        <f t="shared" ref="WR27" si="582">IF(WR28&lt;=$K28,1,0)</f>
        <v>0</v>
      </c>
      <c r="WS27" s="16">
        <f t="shared" ref="WS27" si="583">IF(WS28&lt;=$K28,1,0)</f>
        <v>0</v>
      </c>
      <c r="WT27" s="16">
        <f t="shared" ref="WT27" si="584">IF(WT28&lt;=$K28,1,0)</f>
        <v>0</v>
      </c>
      <c r="WU27" s="16">
        <f t="shared" ref="WU27" si="585">IF(WU28&lt;=$K28,1,0)</f>
        <v>0</v>
      </c>
      <c r="WV27" s="16">
        <f t="shared" ref="WV27" si="586">IF(WV28&lt;=$K28,1,0)</f>
        <v>0</v>
      </c>
      <c r="WW27" s="16">
        <f t="shared" ref="WW27" si="587">IF(WW28&lt;=$K28,1,0)</f>
        <v>0</v>
      </c>
      <c r="WX27" s="16">
        <f t="shared" ref="WX27" si="588">IF(WX28&lt;=$K28,1,0)</f>
        <v>0</v>
      </c>
      <c r="WY27" s="16">
        <f t="shared" ref="WY27" si="589">IF(WY28&lt;=$K28,1,0)</f>
        <v>0</v>
      </c>
      <c r="WZ27" s="16">
        <f t="shared" ref="WZ27" si="590">IF(WZ28&lt;=$K28,1,0)</f>
        <v>0</v>
      </c>
      <c r="XA27" s="16">
        <f t="shared" ref="XA27" si="591">IF(XA28&lt;=$K28,1,0)</f>
        <v>0</v>
      </c>
      <c r="XB27" s="16">
        <f t="shared" ref="XB27" si="592">IF(XB28&lt;=$K28,1,0)</f>
        <v>0</v>
      </c>
      <c r="XC27" s="16">
        <f t="shared" ref="XC27" si="593">IF(XC28&lt;=$K28,1,0)</f>
        <v>0</v>
      </c>
      <c r="XD27" s="16">
        <f t="shared" ref="XD27" si="594">IF(XD28&lt;=$K28,1,0)</f>
        <v>0</v>
      </c>
      <c r="XE27" s="16">
        <f t="shared" ref="XE27" si="595">IF(XE28&lt;=$K28,1,0)</f>
        <v>0</v>
      </c>
      <c r="XF27" s="16">
        <f t="shared" ref="XF27" si="596">IF(XF28&lt;=$K28,1,0)</f>
        <v>0</v>
      </c>
      <c r="XG27" s="16">
        <f t="shared" ref="XG27" si="597">IF(XG28&lt;=$K28,1,0)</f>
        <v>0</v>
      </c>
      <c r="XH27" s="16">
        <f t="shared" ref="XH27" si="598">IF(XH28&lt;=$K28,1,0)</f>
        <v>0</v>
      </c>
      <c r="XI27" s="16">
        <f t="shared" ref="XI27" si="599">IF(XI28&lt;=$K28,1,0)</f>
        <v>0</v>
      </c>
      <c r="XJ27" s="16">
        <f t="shared" ref="XJ27" si="600">IF(XJ28&lt;=$K28,1,0)</f>
        <v>0</v>
      </c>
      <c r="XK27" s="16">
        <f t="shared" ref="XK27" si="601">IF(XK28&lt;=$K28,1,0)</f>
        <v>0</v>
      </c>
      <c r="XL27" s="16">
        <f t="shared" ref="XL27" si="602">IF(XL28&lt;=$K28,1,0)</f>
        <v>0</v>
      </c>
      <c r="XM27" s="16">
        <f t="shared" ref="XM27" si="603">IF(XM28&lt;=$K28,1,0)</f>
        <v>0</v>
      </c>
      <c r="XN27" s="16">
        <f t="shared" ref="XN27" si="604">IF(XN28&lt;=$K28,1,0)</f>
        <v>0</v>
      </c>
      <c r="XO27" s="16">
        <f t="shared" ref="XO27" si="605">IF(XO28&lt;=$K28,1,0)</f>
        <v>0</v>
      </c>
      <c r="XP27" s="16">
        <f t="shared" ref="XP27" si="606">IF(XP28&lt;=$K28,1,0)</f>
        <v>0</v>
      </c>
      <c r="XQ27" s="16">
        <f t="shared" ref="XQ27" si="607">IF(XQ28&lt;=$K28,1,0)</f>
        <v>0</v>
      </c>
      <c r="XR27" s="16">
        <f t="shared" ref="XR27" si="608">IF(XR28&lt;=$K28,1,0)</f>
        <v>0</v>
      </c>
      <c r="XS27" s="16">
        <f t="shared" ref="XS27" si="609">IF(XS28&lt;=$K28,1,0)</f>
        <v>0</v>
      </c>
      <c r="XT27" s="16">
        <f t="shared" ref="XT27" si="610">IF(XT28&lt;=$K28,1,0)</f>
        <v>0</v>
      </c>
      <c r="XU27" s="16">
        <f t="shared" ref="XU27" si="611">IF(XU28&lt;=$K28,1,0)</f>
        <v>0</v>
      </c>
      <c r="XV27" s="16">
        <f t="shared" ref="XV27" si="612">IF(XV28&lt;=$K28,1,0)</f>
        <v>0</v>
      </c>
      <c r="XW27" s="16">
        <f t="shared" ref="XW27" si="613">IF(XW28&lt;=$K28,1,0)</f>
        <v>0</v>
      </c>
      <c r="XX27" s="16">
        <f t="shared" ref="XX27" si="614">IF(XX28&lt;=$K28,1,0)</f>
        <v>0</v>
      </c>
      <c r="XY27" s="16">
        <f t="shared" ref="XY27" si="615">IF(XY28&lt;=$K28,1,0)</f>
        <v>0</v>
      </c>
      <c r="XZ27" s="16">
        <f t="shared" ref="XZ27" si="616">IF(XZ28&lt;=$K28,1,0)</f>
        <v>0</v>
      </c>
      <c r="YA27" s="16">
        <f t="shared" ref="YA27" si="617">IF(YA28&lt;=$K28,1,0)</f>
        <v>0</v>
      </c>
      <c r="YB27" s="16">
        <f t="shared" ref="YB27" si="618">IF(YB28&lt;=$K28,1,0)</f>
        <v>0</v>
      </c>
      <c r="YC27" s="16">
        <f t="shared" ref="YC27" si="619">IF(YC28&lt;=$K28,1,0)</f>
        <v>0</v>
      </c>
      <c r="YD27" s="16">
        <f t="shared" ref="YD27" si="620">IF(YD28&lt;=$K28,1,0)</f>
        <v>0</v>
      </c>
      <c r="YE27" s="16">
        <f t="shared" ref="YE27" si="621">IF(YE28&lt;=$K28,1,0)</f>
        <v>0</v>
      </c>
      <c r="YF27" s="16">
        <f t="shared" ref="YF27" si="622">IF(YF28&lt;=$K28,1,0)</f>
        <v>0</v>
      </c>
      <c r="YG27" s="16">
        <f t="shared" ref="YG27" si="623">IF(YG28&lt;=$K28,1,0)</f>
        <v>0</v>
      </c>
      <c r="YH27" s="16">
        <f t="shared" ref="YH27" si="624">IF(YH28&lt;=$K28,1,0)</f>
        <v>0</v>
      </c>
      <c r="YI27" s="16">
        <f t="shared" ref="YI27" si="625">IF(YI28&lt;=$K28,1,0)</f>
        <v>0</v>
      </c>
      <c r="YJ27" s="16">
        <f t="shared" ref="YJ27" si="626">IF(YJ28&lt;=$K28,1,0)</f>
        <v>0</v>
      </c>
      <c r="YK27" s="16">
        <f t="shared" ref="YK27" si="627">IF(YK28&lt;=$K28,1,0)</f>
        <v>0</v>
      </c>
      <c r="YL27" s="16">
        <f t="shared" ref="YL27" si="628">IF(YL28&lt;=$K28,1,0)</f>
        <v>0</v>
      </c>
      <c r="YM27" s="16">
        <f t="shared" ref="YM27" si="629">IF(YM28&lt;=$K28,1,0)</f>
        <v>0</v>
      </c>
      <c r="YN27" s="16">
        <f t="shared" ref="YN27" si="630">IF(YN28&lt;=$K28,1,0)</f>
        <v>0</v>
      </c>
      <c r="YO27" s="16">
        <f t="shared" ref="YO27" si="631">IF(YO28&lt;=$K28,1,0)</f>
        <v>0</v>
      </c>
      <c r="YP27" s="16">
        <f t="shared" ref="YP27" si="632">IF(YP28&lt;=$K28,1,0)</f>
        <v>0</v>
      </c>
      <c r="YQ27" s="16">
        <f t="shared" ref="YQ27" si="633">IF(YQ28&lt;=$K28,1,0)</f>
        <v>0</v>
      </c>
      <c r="YR27" s="16">
        <f t="shared" ref="YR27" si="634">IF(YR28&lt;=$K28,1,0)</f>
        <v>0</v>
      </c>
      <c r="YS27" s="16">
        <f t="shared" ref="YS27" si="635">IF(YS28&lt;=$K28,1,0)</f>
        <v>0</v>
      </c>
      <c r="YT27" s="16">
        <f t="shared" ref="YT27" si="636">IF(YT28&lt;=$K28,1,0)</f>
        <v>0</v>
      </c>
      <c r="YU27" s="16">
        <f t="shared" ref="YU27" si="637">IF(YU28&lt;=$K28,1,0)</f>
        <v>0</v>
      </c>
      <c r="YV27" s="16">
        <f t="shared" ref="YV27" si="638">IF(YV28&lt;=$K28,1,0)</f>
        <v>0</v>
      </c>
      <c r="YW27" s="16">
        <f t="shared" ref="YW27" si="639">IF(YW28&lt;=$K28,1,0)</f>
        <v>0</v>
      </c>
      <c r="YX27" s="16">
        <f t="shared" ref="YX27" si="640">IF(YX28&lt;=$K28,1,0)</f>
        <v>0</v>
      </c>
      <c r="YY27" s="16">
        <f t="shared" ref="YY27" si="641">IF(YY28&lt;=$K28,1,0)</f>
        <v>0</v>
      </c>
      <c r="YZ27" s="16">
        <f t="shared" ref="YZ27" si="642">IF(YZ28&lt;=$K28,1,0)</f>
        <v>0</v>
      </c>
      <c r="ZA27" s="16">
        <f t="shared" ref="ZA27" si="643">IF(ZA28&lt;=$K28,1,0)</f>
        <v>0</v>
      </c>
      <c r="ZB27" s="16">
        <f t="shared" ref="ZB27" si="644">IF(ZB28&lt;=$K28,1,0)</f>
        <v>0</v>
      </c>
      <c r="ZC27" s="16">
        <f t="shared" ref="ZC27" si="645">IF(ZC28&lt;=$K28,1,0)</f>
        <v>0</v>
      </c>
      <c r="ZD27" s="16">
        <f t="shared" ref="ZD27" si="646">IF(ZD28&lt;=$K28,1,0)</f>
        <v>0</v>
      </c>
      <c r="ZE27" s="16">
        <f t="shared" ref="ZE27" si="647">IF(ZE28&lt;=$K28,1,0)</f>
        <v>0</v>
      </c>
      <c r="ZF27" s="16">
        <f t="shared" ref="ZF27" si="648">IF(ZF28&lt;=$K28,1,0)</f>
        <v>0</v>
      </c>
      <c r="ZG27" s="16">
        <f t="shared" ref="ZG27" si="649">IF(ZG28&lt;=$K28,1,0)</f>
        <v>0</v>
      </c>
      <c r="ZH27" s="16">
        <f t="shared" ref="ZH27" si="650">IF(ZH28&lt;=$K28,1,0)</f>
        <v>0</v>
      </c>
      <c r="ZI27" s="16">
        <f t="shared" ref="ZI27" si="651">IF(ZI28&lt;=$K28,1,0)</f>
        <v>0</v>
      </c>
      <c r="ZJ27" s="16">
        <f t="shared" ref="ZJ27" si="652">IF(ZJ28&lt;=$K28,1,0)</f>
        <v>0</v>
      </c>
      <c r="ZK27" s="16">
        <f t="shared" ref="ZK27" si="653">IF(ZK28&lt;=$K28,1,0)</f>
        <v>0</v>
      </c>
      <c r="ZL27" s="16">
        <f t="shared" ref="ZL27" si="654">IF(ZL28&lt;=$K28,1,0)</f>
        <v>0</v>
      </c>
      <c r="ZM27" s="16">
        <f t="shared" ref="ZM27" si="655">IF(ZM28&lt;=$K28,1,0)</f>
        <v>0</v>
      </c>
      <c r="ZN27" s="16">
        <f t="shared" ref="ZN27" si="656">IF(ZN28&lt;=$K28,1,0)</f>
        <v>0</v>
      </c>
      <c r="ZO27" s="16">
        <f t="shared" ref="ZO27" si="657">IF(ZO28&lt;=$K28,1,0)</f>
        <v>0</v>
      </c>
      <c r="ZP27" s="16">
        <f t="shared" ref="ZP27" si="658">IF(ZP28&lt;=$K28,1,0)</f>
        <v>0</v>
      </c>
      <c r="ZQ27" s="16">
        <f t="shared" ref="ZQ27" si="659">IF(ZQ28&lt;=$K28,1,0)</f>
        <v>0</v>
      </c>
      <c r="ZR27" s="16">
        <f t="shared" ref="ZR27" si="660">IF(ZR28&lt;=$K28,1,0)</f>
        <v>0</v>
      </c>
      <c r="ZS27" s="16">
        <f t="shared" ref="ZS27" si="661">IF(ZS28&lt;=$K28,1,0)</f>
        <v>0</v>
      </c>
      <c r="ZT27" s="16">
        <f t="shared" ref="ZT27" si="662">IF(ZT28&lt;=$K28,1,0)</f>
        <v>0</v>
      </c>
      <c r="ZU27" s="16">
        <f t="shared" ref="ZU27" si="663">IF(ZU28&lt;=$K28,1,0)</f>
        <v>0</v>
      </c>
      <c r="ZV27" s="16">
        <f t="shared" ref="ZV27" si="664">IF(ZV28&lt;=$K28,1,0)</f>
        <v>0</v>
      </c>
      <c r="ZW27" s="16">
        <f t="shared" ref="ZW27" si="665">IF(ZW28&lt;=$K28,1,0)</f>
        <v>0</v>
      </c>
      <c r="ZX27" s="16">
        <f t="shared" ref="ZX27" si="666">IF(ZX28&lt;=$K28,1,0)</f>
        <v>0</v>
      </c>
      <c r="ZY27" s="16">
        <f t="shared" ref="ZY27" si="667">IF(ZY28&lt;=$K28,1,0)</f>
        <v>0</v>
      </c>
      <c r="ZZ27" s="16">
        <f t="shared" ref="ZZ27" si="668">IF(ZZ28&lt;=$K28,1,0)</f>
        <v>0</v>
      </c>
      <c r="AAA27" s="16">
        <f t="shared" ref="AAA27" si="669">IF(AAA28&lt;=$K28,1,0)</f>
        <v>0</v>
      </c>
      <c r="AAB27" s="16">
        <f t="shared" ref="AAB27" si="670">IF(AAB28&lt;=$K28,1,0)</f>
        <v>0</v>
      </c>
      <c r="AAC27" s="16">
        <f t="shared" ref="AAC27" si="671">IF(AAC28&lt;=$K28,1,0)</f>
        <v>0</v>
      </c>
      <c r="AAD27" s="16">
        <f t="shared" ref="AAD27" si="672">IF(AAD28&lt;=$K28,1,0)</f>
        <v>0</v>
      </c>
      <c r="AAE27" s="16">
        <f t="shared" ref="AAE27" si="673">IF(AAE28&lt;=$K28,1,0)</f>
        <v>0</v>
      </c>
      <c r="AAF27" s="16">
        <f t="shared" ref="AAF27" si="674">IF(AAF28&lt;=$K28,1,0)</f>
        <v>0</v>
      </c>
      <c r="AAG27" s="16">
        <f t="shared" ref="AAG27" si="675">IF(AAG28&lt;=$K28,1,0)</f>
        <v>0</v>
      </c>
      <c r="AAH27" s="16">
        <f t="shared" ref="AAH27" si="676">IF(AAH28&lt;=$K28,1,0)</f>
        <v>0</v>
      </c>
      <c r="AAI27" s="16">
        <f t="shared" ref="AAI27" si="677">IF(AAI28&lt;=$K28,1,0)</f>
        <v>0</v>
      </c>
      <c r="AAJ27" s="16">
        <f t="shared" ref="AAJ27" si="678">IF(AAJ28&lt;=$K28,1,0)</f>
        <v>0</v>
      </c>
      <c r="AAK27" s="16">
        <f t="shared" ref="AAK27" si="679">IF(AAK28&lt;=$K28,1,0)</f>
        <v>0</v>
      </c>
      <c r="AAL27" s="16">
        <f t="shared" ref="AAL27" si="680">IF(AAL28&lt;=$K28,1,0)</f>
        <v>0</v>
      </c>
      <c r="AAM27" s="16">
        <f t="shared" ref="AAM27" si="681">IF(AAM28&lt;=$K28,1,0)</f>
        <v>0</v>
      </c>
      <c r="AAN27" s="16">
        <f t="shared" ref="AAN27" si="682">IF(AAN28&lt;=$K28,1,0)</f>
        <v>0</v>
      </c>
      <c r="AAO27" s="16">
        <f t="shared" ref="AAO27" si="683">IF(AAO28&lt;=$K28,1,0)</f>
        <v>0</v>
      </c>
      <c r="AAP27" s="16">
        <f t="shared" ref="AAP27" si="684">IF(AAP28&lt;=$K28,1,0)</f>
        <v>0</v>
      </c>
      <c r="AAQ27" s="16">
        <f t="shared" ref="AAQ27" si="685">IF(AAQ28&lt;=$K28,1,0)</f>
        <v>0</v>
      </c>
      <c r="AAR27" s="16">
        <f t="shared" ref="AAR27" si="686">IF(AAR28&lt;=$K28,1,0)</f>
        <v>0</v>
      </c>
      <c r="AAS27" s="16">
        <f t="shared" ref="AAS27" si="687">IF(AAS28&lt;=$K28,1,0)</f>
        <v>0</v>
      </c>
      <c r="AAT27" s="16">
        <f t="shared" ref="AAT27" si="688">IF(AAT28&lt;=$K28,1,0)</f>
        <v>0</v>
      </c>
      <c r="AAU27" s="16">
        <f t="shared" ref="AAU27" si="689">IF(AAU28&lt;=$K28,1,0)</f>
        <v>0</v>
      </c>
      <c r="AAV27" s="16">
        <f t="shared" ref="AAV27" si="690">IF(AAV28&lt;=$K28,1,0)</f>
        <v>0</v>
      </c>
      <c r="AAW27" s="16">
        <f t="shared" ref="AAW27" si="691">IF(AAW28&lt;=$K28,1,0)</f>
        <v>0</v>
      </c>
      <c r="AAX27" s="16">
        <f t="shared" ref="AAX27" si="692">IF(AAX28&lt;=$K28,1,0)</f>
        <v>0</v>
      </c>
      <c r="AAY27" s="16">
        <f t="shared" ref="AAY27" si="693">IF(AAY28&lt;=$K28,1,0)</f>
        <v>0</v>
      </c>
      <c r="AAZ27" s="16">
        <f t="shared" ref="AAZ27" si="694">IF(AAZ28&lt;=$K28,1,0)</f>
        <v>0</v>
      </c>
      <c r="ABA27" s="16">
        <f t="shared" ref="ABA27" si="695">IF(ABA28&lt;=$K28,1,0)</f>
        <v>0</v>
      </c>
      <c r="ABB27" s="16">
        <f t="shared" ref="ABB27" si="696">IF(ABB28&lt;=$K28,1,0)</f>
        <v>0</v>
      </c>
      <c r="ABC27" s="16">
        <f t="shared" ref="ABC27" si="697">IF(ABC28&lt;=$K28,1,0)</f>
        <v>0</v>
      </c>
      <c r="ABD27" s="16">
        <f t="shared" ref="ABD27" si="698">IF(ABD28&lt;=$K28,1,0)</f>
        <v>0</v>
      </c>
      <c r="ABE27" s="16">
        <f t="shared" ref="ABE27" si="699">IF(ABE28&lt;=$K28,1,0)</f>
        <v>0</v>
      </c>
      <c r="ABF27" s="16">
        <f t="shared" ref="ABF27" si="700">IF(ABF28&lt;=$K28,1,0)</f>
        <v>0</v>
      </c>
      <c r="ABG27" s="16">
        <f t="shared" ref="ABG27" si="701">IF(ABG28&lt;=$K28,1,0)</f>
        <v>0</v>
      </c>
      <c r="ABH27" s="16">
        <f t="shared" ref="ABH27" si="702">IF(ABH28&lt;=$K28,1,0)</f>
        <v>0</v>
      </c>
      <c r="ABI27" s="16">
        <f t="shared" ref="ABI27" si="703">IF(ABI28&lt;=$K28,1,0)</f>
        <v>0</v>
      </c>
      <c r="ABJ27" s="16">
        <f t="shared" ref="ABJ27" si="704">IF(ABJ28&lt;=$K28,1,0)</f>
        <v>0</v>
      </c>
      <c r="ABK27" s="16">
        <f t="shared" ref="ABK27" si="705">IF(ABK28&lt;=$K28,1,0)</f>
        <v>0</v>
      </c>
      <c r="ABL27" s="16">
        <f t="shared" ref="ABL27" si="706">IF(ABL28&lt;=$K28,1,0)</f>
        <v>0</v>
      </c>
      <c r="ABM27" s="16">
        <f t="shared" ref="ABM27" si="707">IF(ABM28&lt;=$K28,1,0)</f>
        <v>0</v>
      </c>
      <c r="ABN27" s="16">
        <f t="shared" ref="ABN27" si="708">IF(ABN28&lt;=$K28,1,0)</f>
        <v>0</v>
      </c>
      <c r="ABO27" s="16">
        <f t="shared" ref="ABO27" si="709">IF(ABO28&lt;=$K28,1,0)</f>
        <v>0</v>
      </c>
      <c r="ABP27" s="16">
        <f t="shared" ref="ABP27" si="710">IF(ABP28&lt;=$K28,1,0)</f>
        <v>0</v>
      </c>
      <c r="ABQ27" s="16">
        <f t="shared" ref="ABQ27" si="711">IF(ABQ28&lt;=$K28,1,0)</f>
        <v>0</v>
      </c>
      <c r="ABR27" s="16">
        <f t="shared" ref="ABR27" si="712">IF(ABR28&lt;=$K28,1,0)</f>
        <v>0</v>
      </c>
      <c r="ABS27" s="16">
        <f t="shared" ref="ABS27" si="713">IF(ABS28&lt;=$K28,1,0)</f>
        <v>0</v>
      </c>
      <c r="ABT27" s="16">
        <f t="shared" ref="ABT27" si="714">IF(ABT28&lt;=$K28,1,0)</f>
        <v>0</v>
      </c>
      <c r="ABU27" s="16">
        <f t="shared" ref="ABU27" si="715">IF(ABU28&lt;=$K28,1,0)</f>
        <v>0</v>
      </c>
      <c r="ABV27" s="16">
        <f t="shared" ref="ABV27" si="716">IF(ABV28&lt;=$K28,1,0)</f>
        <v>0</v>
      </c>
      <c r="ABW27" s="16">
        <f t="shared" ref="ABW27" si="717">IF(ABW28&lt;=$K28,1,0)</f>
        <v>0</v>
      </c>
      <c r="ABX27" s="16">
        <f t="shared" ref="ABX27" si="718">IF(ABX28&lt;=$K28,1,0)</f>
        <v>0</v>
      </c>
      <c r="ABY27" s="16">
        <f t="shared" ref="ABY27" si="719">IF(ABY28&lt;=$K28,1,0)</f>
        <v>0</v>
      </c>
      <c r="ABZ27" s="16">
        <f t="shared" ref="ABZ27" si="720">IF(ABZ28&lt;=$K28,1,0)</f>
        <v>0</v>
      </c>
      <c r="ACA27" s="16">
        <f t="shared" ref="ACA27" si="721">IF(ACA28&lt;=$K28,1,0)</f>
        <v>0</v>
      </c>
      <c r="ACB27" s="16">
        <f t="shared" ref="ACB27" si="722">IF(ACB28&lt;=$K28,1,0)</f>
        <v>0</v>
      </c>
      <c r="ACC27" s="16">
        <f t="shared" ref="ACC27" si="723">IF(ACC28&lt;=$K28,1,0)</f>
        <v>0</v>
      </c>
      <c r="ACD27" s="16">
        <f t="shared" ref="ACD27" si="724">IF(ACD28&lt;=$K28,1,0)</f>
        <v>0</v>
      </c>
      <c r="ACE27" s="16">
        <f t="shared" ref="ACE27" si="725">IF(ACE28&lt;=$K28,1,0)</f>
        <v>0</v>
      </c>
      <c r="ACF27" s="16">
        <f t="shared" ref="ACF27" si="726">IF(ACF28&lt;=$K28,1,0)</f>
        <v>0</v>
      </c>
      <c r="ACG27" s="16">
        <f t="shared" ref="ACG27" si="727">IF(ACG28&lt;=$K28,1,0)</f>
        <v>0</v>
      </c>
      <c r="ACH27" s="16">
        <f t="shared" ref="ACH27" si="728">IF(ACH28&lt;=$K28,1,0)</f>
        <v>0</v>
      </c>
      <c r="ACI27" s="16">
        <f t="shared" ref="ACI27" si="729">IF(ACI28&lt;=$K28,1,0)</f>
        <v>0</v>
      </c>
      <c r="ACJ27" s="16">
        <f t="shared" ref="ACJ27" si="730">IF(ACJ28&lt;=$K28,1,0)</f>
        <v>0</v>
      </c>
      <c r="ACK27" s="16">
        <f t="shared" ref="ACK27" si="731">IF(ACK28&lt;=$K28,1,0)</f>
        <v>0</v>
      </c>
      <c r="ACL27" s="16">
        <f t="shared" ref="ACL27" si="732">IF(ACL28&lt;=$K28,1,0)</f>
        <v>0</v>
      </c>
      <c r="ACM27" s="16">
        <f t="shared" ref="ACM27" si="733">IF(ACM28&lt;=$K28,1,0)</f>
        <v>0</v>
      </c>
      <c r="ACN27" s="16">
        <f t="shared" ref="ACN27" si="734">IF(ACN28&lt;=$K28,1,0)</f>
        <v>0</v>
      </c>
      <c r="ACO27" s="16">
        <f t="shared" ref="ACO27" si="735">IF(ACO28&lt;=$K28,1,0)</f>
        <v>0</v>
      </c>
      <c r="ACP27" s="16">
        <f t="shared" ref="ACP27" si="736">IF(ACP28&lt;=$K28,1,0)</f>
        <v>0</v>
      </c>
      <c r="ACQ27" s="16">
        <f t="shared" ref="ACQ27" si="737">IF(ACQ28&lt;=$K28,1,0)</f>
        <v>0</v>
      </c>
      <c r="ACR27" s="16">
        <f t="shared" ref="ACR27" si="738">IF(ACR28&lt;=$K28,1,0)</f>
        <v>0</v>
      </c>
      <c r="ACS27" s="16">
        <f t="shared" ref="ACS27" si="739">IF(ACS28&lt;=$K28,1,0)</f>
        <v>0</v>
      </c>
      <c r="ACT27" s="16">
        <f t="shared" ref="ACT27" si="740">IF(ACT28&lt;=$K28,1,0)</f>
        <v>0</v>
      </c>
      <c r="ACU27" s="16">
        <f t="shared" ref="ACU27" si="741">IF(ACU28&lt;=$K28,1,0)</f>
        <v>0</v>
      </c>
      <c r="ACV27" s="16">
        <f t="shared" ref="ACV27" si="742">IF(ACV28&lt;=$K28,1,0)</f>
        <v>0</v>
      </c>
      <c r="ACW27" s="16">
        <f t="shared" ref="ACW27" si="743">IF(ACW28&lt;=$K28,1,0)</f>
        <v>0</v>
      </c>
      <c r="ACX27" s="16">
        <f t="shared" ref="ACX27" si="744">IF(ACX28&lt;=$K28,1,0)</f>
        <v>0</v>
      </c>
      <c r="ACY27" s="16">
        <f t="shared" ref="ACY27" si="745">IF(ACY28&lt;=$K28,1,0)</f>
        <v>0</v>
      </c>
      <c r="ACZ27" s="16">
        <f t="shared" ref="ACZ27" si="746">IF(ACZ28&lt;=$K28,1,0)</f>
        <v>0</v>
      </c>
    </row>
    <row r="28" spans="1:780" ht="15.75" thickBot="1">
      <c r="A28" t="s">
        <v>43</v>
      </c>
      <c r="C28" s="40">
        <f>SUM(PT!D38)</f>
        <v>15</v>
      </c>
      <c r="D28" s="40">
        <f t="shared" si="0"/>
        <v>1.4950000000000001</v>
      </c>
      <c r="E28" s="40">
        <f>SUM(PT!C38)</f>
        <v>225</v>
      </c>
      <c r="F28" s="41">
        <f t="shared" si="1"/>
        <v>336.375</v>
      </c>
      <c r="G28" s="41">
        <f t="shared" si="2"/>
        <v>289.98888749999998</v>
      </c>
      <c r="H28" s="41">
        <f t="shared" si="3"/>
        <v>253.86221250000003</v>
      </c>
      <c r="I28" s="41">
        <f t="shared" si="4"/>
        <v>225.00123750000003</v>
      </c>
      <c r="J28" t="s">
        <v>161</v>
      </c>
      <c r="K28">
        <f>SUM(PT!C5)</f>
        <v>-10</v>
      </c>
      <c r="M28">
        <f>SUM(PT!C7)</f>
        <v>-1</v>
      </c>
      <c r="N28" s="16">
        <f>IF(M$28&lt;=$K$28,M$28+$AC$25,M$28)</f>
        <v>-1</v>
      </c>
      <c r="O28" s="16">
        <f t="shared" ref="O28:BZ28" si="747">IF(N$28&lt;=$K$28,N$28+$AC$25,N$28)</f>
        <v>-1</v>
      </c>
      <c r="P28" s="16">
        <f t="shared" si="747"/>
        <v>-1</v>
      </c>
      <c r="Q28" s="16">
        <f t="shared" si="747"/>
        <v>-1</v>
      </c>
      <c r="R28" s="16">
        <f t="shared" si="747"/>
        <v>-1</v>
      </c>
      <c r="S28" s="16">
        <f t="shared" si="747"/>
        <v>-1</v>
      </c>
      <c r="T28" s="16">
        <f t="shared" si="747"/>
        <v>-1</v>
      </c>
      <c r="U28" s="16">
        <f t="shared" si="747"/>
        <v>-1</v>
      </c>
      <c r="V28" s="16">
        <f t="shared" si="747"/>
        <v>-1</v>
      </c>
      <c r="W28" s="16">
        <f t="shared" si="747"/>
        <v>-1</v>
      </c>
      <c r="X28" s="16">
        <f t="shared" si="747"/>
        <v>-1</v>
      </c>
      <c r="Y28" s="16">
        <f t="shared" si="747"/>
        <v>-1</v>
      </c>
      <c r="Z28" s="16">
        <f t="shared" si="747"/>
        <v>-1</v>
      </c>
      <c r="AA28" s="16">
        <f t="shared" si="747"/>
        <v>-1</v>
      </c>
      <c r="AB28" s="16">
        <f t="shared" si="747"/>
        <v>-1</v>
      </c>
      <c r="AC28" s="16">
        <f t="shared" si="747"/>
        <v>-1</v>
      </c>
      <c r="AD28" s="16">
        <f t="shared" si="747"/>
        <v>-1</v>
      </c>
      <c r="AE28" s="16">
        <f t="shared" si="747"/>
        <v>-1</v>
      </c>
      <c r="AF28" s="16">
        <f t="shared" si="747"/>
        <v>-1</v>
      </c>
      <c r="AG28" s="16">
        <f t="shared" si="747"/>
        <v>-1</v>
      </c>
      <c r="AH28" s="16">
        <f t="shared" si="747"/>
        <v>-1</v>
      </c>
      <c r="AI28" s="16">
        <f t="shared" si="747"/>
        <v>-1</v>
      </c>
      <c r="AJ28" s="16">
        <f t="shared" si="747"/>
        <v>-1</v>
      </c>
      <c r="AK28" s="16">
        <f t="shared" si="747"/>
        <v>-1</v>
      </c>
      <c r="AL28" s="16">
        <f t="shared" si="747"/>
        <v>-1</v>
      </c>
      <c r="AM28" s="16">
        <f t="shared" si="747"/>
        <v>-1</v>
      </c>
      <c r="AN28" s="16">
        <f t="shared" si="747"/>
        <v>-1</v>
      </c>
      <c r="AO28" s="16">
        <f t="shared" si="747"/>
        <v>-1</v>
      </c>
      <c r="AP28" s="16">
        <f t="shared" si="747"/>
        <v>-1</v>
      </c>
      <c r="AQ28" s="16">
        <f t="shared" si="747"/>
        <v>-1</v>
      </c>
      <c r="AR28" s="16">
        <f t="shared" si="747"/>
        <v>-1</v>
      </c>
      <c r="AS28" s="16">
        <f t="shared" si="747"/>
        <v>-1</v>
      </c>
      <c r="AT28" s="16">
        <f t="shared" si="747"/>
        <v>-1</v>
      </c>
      <c r="AU28" s="16">
        <f t="shared" si="747"/>
        <v>-1</v>
      </c>
      <c r="AV28" s="16">
        <f t="shared" si="747"/>
        <v>-1</v>
      </c>
      <c r="AW28" s="16">
        <f t="shared" si="747"/>
        <v>-1</v>
      </c>
      <c r="AX28" s="16">
        <f t="shared" si="747"/>
        <v>-1</v>
      </c>
      <c r="AY28" s="16">
        <f t="shared" si="747"/>
        <v>-1</v>
      </c>
      <c r="AZ28" s="16">
        <f t="shared" si="747"/>
        <v>-1</v>
      </c>
      <c r="BA28" s="16">
        <f t="shared" si="747"/>
        <v>-1</v>
      </c>
      <c r="BB28" s="16">
        <f t="shared" si="747"/>
        <v>-1</v>
      </c>
      <c r="BC28" s="16">
        <f t="shared" si="747"/>
        <v>-1</v>
      </c>
      <c r="BD28" s="16">
        <f t="shared" si="747"/>
        <v>-1</v>
      </c>
      <c r="BE28" s="16">
        <f t="shared" si="747"/>
        <v>-1</v>
      </c>
      <c r="BF28" s="16">
        <f t="shared" si="747"/>
        <v>-1</v>
      </c>
      <c r="BG28" s="16">
        <f t="shared" si="747"/>
        <v>-1</v>
      </c>
      <c r="BH28" s="16">
        <f t="shared" si="747"/>
        <v>-1</v>
      </c>
      <c r="BI28" s="16">
        <f t="shared" si="747"/>
        <v>-1</v>
      </c>
      <c r="BJ28" s="16">
        <f t="shared" si="747"/>
        <v>-1</v>
      </c>
      <c r="BK28" s="16">
        <f t="shared" si="747"/>
        <v>-1</v>
      </c>
      <c r="BL28" s="16">
        <f t="shared" si="747"/>
        <v>-1</v>
      </c>
      <c r="BM28" s="16">
        <f t="shared" si="747"/>
        <v>-1</v>
      </c>
      <c r="BN28" s="16">
        <f t="shared" si="747"/>
        <v>-1</v>
      </c>
      <c r="BO28" s="16">
        <f t="shared" si="747"/>
        <v>-1</v>
      </c>
      <c r="BP28" s="16">
        <f t="shared" si="747"/>
        <v>-1</v>
      </c>
      <c r="BQ28" s="16">
        <f t="shared" si="747"/>
        <v>-1</v>
      </c>
      <c r="BR28" s="16">
        <f t="shared" si="747"/>
        <v>-1</v>
      </c>
      <c r="BS28" s="16">
        <f t="shared" si="747"/>
        <v>-1</v>
      </c>
      <c r="BT28" s="16">
        <f t="shared" si="747"/>
        <v>-1</v>
      </c>
      <c r="BU28" s="16">
        <f t="shared" si="747"/>
        <v>-1</v>
      </c>
      <c r="BV28" s="16">
        <f t="shared" si="747"/>
        <v>-1</v>
      </c>
      <c r="BW28" s="16">
        <f t="shared" si="747"/>
        <v>-1</v>
      </c>
      <c r="BX28" s="16">
        <f t="shared" si="747"/>
        <v>-1</v>
      </c>
      <c r="BY28" s="16">
        <f t="shared" si="747"/>
        <v>-1</v>
      </c>
      <c r="BZ28" s="16">
        <f t="shared" si="747"/>
        <v>-1</v>
      </c>
      <c r="CA28" s="16">
        <f t="shared" ref="CA28:CP28" si="748">IF(BZ$28&lt;=$K$28,BZ$28+$AC$25,BZ$28)</f>
        <v>-1</v>
      </c>
      <c r="CB28" s="16">
        <f t="shared" si="748"/>
        <v>-1</v>
      </c>
      <c r="CC28" s="16">
        <f t="shared" si="748"/>
        <v>-1</v>
      </c>
      <c r="CD28" s="16">
        <f t="shared" si="748"/>
        <v>-1</v>
      </c>
      <c r="CE28" s="16">
        <f t="shared" si="748"/>
        <v>-1</v>
      </c>
      <c r="CF28" s="16">
        <f t="shared" si="748"/>
        <v>-1</v>
      </c>
      <c r="CG28" s="16">
        <f t="shared" si="748"/>
        <v>-1</v>
      </c>
      <c r="CH28" s="16">
        <f t="shared" si="748"/>
        <v>-1</v>
      </c>
      <c r="CI28" s="16">
        <f t="shared" si="748"/>
        <v>-1</v>
      </c>
      <c r="CJ28" s="16">
        <f t="shared" si="748"/>
        <v>-1</v>
      </c>
      <c r="CK28" s="16">
        <f t="shared" si="748"/>
        <v>-1</v>
      </c>
      <c r="CL28" s="16">
        <f t="shared" si="748"/>
        <v>-1</v>
      </c>
      <c r="CM28" s="16">
        <f t="shared" si="748"/>
        <v>-1</v>
      </c>
      <c r="CN28" s="16">
        <f t="shared" si="748"/>
        <v>-1</v>
      </c>
      <c r="CO28" s="16">
        <f t="shared" si="748"/>
        <v>-1</v>
      </c>
      <c r="CP28" s="16">
        <f t="shared" si="748"/>
        <v>-1</v>
      </c>
      <c r="CQ28" s="16">
        <f t="shared" ref="CQ28:CZ28" si="749">IF(CP$28&lt;=$K$28,CP$28+$AC$25,CP$28)</f>
        <v>-1</v>
      </c>
      <c r="CR28" s="16">
        <f t="shared" si="749"/>
        <v>-1</v>
      </c>
      <c r="CS28" s="16">
        <f t="shared" si="749"/>
        <v>-1</v>
      </c>
      <c r="CT28" s="16">
        <f t="shared" si="749"/>
        <v>-1</v>
      </c>
      <c r="CU28" s="16">
        <f t="shared" si="749"/>
        <v>-1</v>
      </c>
      <c r="CV28" s="16">
        <f t="shared" si="749"/>
        <v>-1</v>
      </c>
      <c r="CW28" s="16">
        <f t="shared" si="749"/>
        <v>-1</v>
      </c>
      <c r="CX28" s="16">
        <f t="shared" si="749"/>
        <v>-1</v>
      </c>
      <c r="CY28" s="16">
        <f t="shared" si="749"/>
        <v>-1</v>
      </c>
      <c r="CZ28" s="16">
        <f t="shared" si="749"/>
        <v>-1</v>
      </c>
      <c r="DA28" s="16">
        <f t="shared" ref="DA28:FL28" si="750">IF(CZ$28&lt;=$K$28,CZ$28+$AC$25,CZ$28)</f>
        <v>-1</v>
      </c>
      <c r="DB28" s="16">
        <f t="shared" si="750"/>
        <v>-1</v>
      </c>
      <c r="DC28" s="16">
        <f t="shared" si="750"/>
        <v>-1</v>
      </c>
      <c r="DD28" s="16">
        <f t="shared" si="750"/>
        <v>-1</v>
      </c>
      <c r="DE28" s="16">
        <f t="shared" si="750"/>
        <v>-1</v>
      </c>
      <c r="DF28" s="16">
        <f t="shared" si="750"/>
        <v>-1</v>
      </c>
      <c r="DG28" s="16">
        <f t="shared" si="750"/>
        <v>-1</v>
      </c>
      <c r="DH28" s="16">
        <f t="shared" si="750"/>
        <v>-1</v>
      </c>
      <c r="DI28" s="16">
        <f t="shared" si="750"/>
        <v>-1</v>
      </c>
      <c r="DJ28" s="16">
        <f t="shared" si="750"/>
        <v>-1</v>
      </c>
      <c r="DK28" s="16">
        <f t="shared" si="750"/>
        <v>-1</v>
      </c>
      <c r="DL28" s="16">
        <f t="shared" si="750"/>
        <v>-1</v>
      </c>
      <c r="DM28" s="16">
        <f t="shared" si="750"/>
        <v>-1</v>
      </c>
      <c r="DN28" s="16">
        <f t="shared" si="750"/>
        <v>-1</v>
      </c>
      <c r="DO28" s="16">
        <f t="shared" si="750"/>
        <v>-1</v>
      </c>
      <c r="DP28" s="16">
        <f t="shared" si="750"/>
        <v>-1</v>
      </c>
      <c r="DQ28" s="16">
        <f t="shared" si="750"/>
        <v>-1</v>
      </c>
      <c r="DR28" s="16">
        <f t="shared" si="750"/>
        <v>-1</v>
      </c>
      <c r="DS28" s="16">
        <f t="shared" si="750"/>
        <v>-1</v>
      </c>
      <c r="DT28" s="16">
        <f t="shared" si="750"/>
        <v>-1</v>
      </c>
      <c r="DU28" s="16">
        <f t="shared" si="750"/>
        <v>-1</v>
      </c>
      <c r="DV28" s="16">
        <f t="shared" si="750"/>
        <v>-1</v>
      </c>
      <c r="DW28" s="16">
        <f t="shared" si="750"/>
        <v>-1</v>
      </c>
      <c r="DX28" s="16">
        <f t="shared" si="750"/>
        <v>-1</v>
      </c>
      <c r="DY28" s="16">
        <f t="shared" si="750"/>
        <v>-1</v>
      </c>
      <c r="DZ28" s="16">
        <f t="shared" si="750"/>
        <v>-1</v>
      </c>
      <c r="EA28" s="16">
        <f t="shared" si="750"/>
        <v>-1</v>
      </c>
      <c r="EB28" s="16">
        <f t="shared" si="750"/>
        <v>-1</v>
      </c>
      <c r="EC28" s="16">
        <f t="shared" si="750"/>
        <v>-1</v>
      </c>
      <c r="ED28" s="16">
        <f t="shared" si="750"/>
        <v>-1</v>
      </c>
      <c r="EE28" s="16">
        <f t="shared" si="750"/>
        <v>-1</v>
      </c>
      <c r="EF28" s="16">
        <f t="shared" si="750"/>
        <v>-1</v>
      </c>
      <c r="EG28" s="16">
        <f t="shared" si="750"/>
        <v>-1</v>
      </c>
      <c r="EH28" s="16">
        <f t="shared" si="750"/>
        <v>-1</v>
      </c>
      <c r="EI28" s="16">
        <f t="shared" si="750"/>
        <v>-1</v>
      </c>
      <c r="EJ28" s="16">
        <f t="shared" si="750"/>
        <v>-1</v>
      </c>
      <c r="EK28" s="16">
        <f t="shared" si="750"/>
        <v>-1</v>
      </c>
      <c r="EL28" s="16">
        <f t="shared" si="750"/>
        <v>-1</v>
      </c>
      <c r="EM28" s="16">
        <f t="shared" si="750"/>
        <v>-1</v>
      </c>
      <c r="EN28" s="16">
        <f t="shared" si="750"/>
        <v>-1</v>
      </c>
      <c r="EO28" s="16">
        <f t="shared" si="750"/>
        <v>-1</v>
      </c>
      <c r="EP28" s="16">
        <f t="shared" si="750"/>
        <v>-1</v>
      </c>
      <c r="EQ28" s="16">
        <f t="shared" si="750"/>
        <v>-1</v>
      </c>
      <c r="ER28" s="16">
        <f t="shared" si="750"/>
        <v>-1</v>
      </c>
      <c r="ES28" s="16">
        <f t="shared" si="750"/>
        <v>-1</v>
      </c>
      <c r="ET28" s="16">
        <f t="shared" si="750"/>
        <v>-1</v>
      </c>
      <c r="EU28" s="16">
        <f t="shared" si="750"/>
        <v>-1</v>
      </c>
      <c r="EV28" s="16">
        <f t="shared" si="750"/>
        <v>-1</v>
      </c>
      <c r="EW28" s="16">
        <f t="shared" si="750"/>
        <v>-1</v>
      </c>
      <c r="EX28" s="16">
        <f t="shared" si="750"/>
        <v>-1</v>
      </c>
      <c r="EY28" s="16">
        <f t="shared" si="750"/>
        <v>-1</v>
      </c>
      <c r="EZ28" s="16">
        <f t="shared" si="750"/>
        <v>-1</v>
      </c>
      <c r="FA28" s="16">
        <f t="shared" si="750"/>
        <v>-1</v>
      </c>
      <c r="FB28" s="16">
        <f t="shared" si="750"/>
        <v>-1</v>
      </c>
      <c r="FC28" s="16">
        <f t="shared" si="750"/>
        <v>-1</v>
      </c>
      <c r="FD28" s="16">
        <f t="shared" si="750"/>
        <v>-1</v>
      </c>
      <c r="FE28" s="16">
        <f t="shared" si="750"/>
        <v>-1</v>
      </c>
      <c r="FF28" s="16">
        <f t="shared" si="750"/>
        <v>-1</v>
      </c>
      <c r="FG28" s="16">
        <f t="shared" si="750"/>
        <v>-1</v>
      </c>
      <c r="FH28" s="16">
        <f t="shared" si="750"/>
        <v>-1</v>
      </c>
      <c r="FI28" s="16">
        <f t="shared" si="750"/>
        <v>-1</v>
      </c>
      <c r="FJ28" s="16">
        <f t="shared" si="750"/>
        <v>-1</v>
      </c>
      <c r="FK28" s="16">
        <f t="shared" si="750"/>
        <v>-1</v>
      </c>
      <c r="FL28" s="16">
        <f t="shared" si="750"/>
        <v>-1</v>
      </c>
      <c r="FM28" s="16">
        <f t="shared" ref="FM28:HA28" si="751">IF(FL$28&lt;=$K$28,FL$28+$AC$25,FL$28)</f>
        <v>-1</v>
      </c>
      <c r="FN28" s="16">
        <f t="shared" si="751"/>
        <v>-1</v>
      </c>
      <c r="FO28" s="16">
        <f t="shared" si="751"/>
        <v>-1</v>
      </c>
      <c r="FP28" s="16">
        <f t="shared" si="751"/>
        <v>-1</v>
      </c>
      <c r="FQ28" s="16">
        <f t="shared" si="751"/>
        <v>-1</v>
      </c>
      <c r="FR28" s="16">
        <f t="shared" si="751"/>
        <v>-1</v>
      </c>
      <c r="FS28" s="16">
        <f t="shared" si="751"/>
        <v>-1</v>
      </c>
      <c r="FT28" s="16">
        <f t="shared" si="751"/>
        <v>-1</v>
      </c>
      <c r="FU28" s="16">
        <f t="shared" si="751"/>
        <v>-1</v>
      </c>
      <c r="FV28" s="16">
        <f t="shared" si="751"/>
        <v>-1</v>
      </c>
      <c r="FW28" s="16">
        <f t="shared" si="751"/>
        <v>-1</v>
      </c>
      <c r="FX28" s="16">
        <f t="shared" si="751"/>
        <v>-1</v>
      </c>
      <c r="FY28" s="16">
        <f t="shared" si="751"/>
        <v>-1</v>
      </c>
      <c r="FZ28" s="16">
        <f t="shared" si="751"/>
        <v>-1</v>
      </c>
      <c r="GA28" s="16">
        <f t="shared" si="751"/>
        <v>-1</v>
      </c>
      <c r="GB28" s="16">
        <f t="shared" si="751"/>
        <v>-1</v>
      </c>
      <c r="GC28" s="16">
        <f t="shared" si="751"/>
        <v>-1</v>
      </c>
      <c r="GD28" s="16">
        <f t="shared" si="751"/>
        <v>-1</v>
      </c>
      <c r="GE28" s="16">
        <f t="shared" si="751"/>
        <v>-1</v>
      </c>
      <c r="GF28" s="16">
        <f t="shared" si="751"/>
        <v>-1</v>
      </c>
      <c r="GG28" s="16">
        <f t="shared" si="751"/>
        <v>-1</v>
      </c>
      <c r="GH28" s="16">
        <f t="shared" si="751"/>
        <v>-1</v>
      </c>
      <c r="GI28" s="16">
        <f t="shared" si="751"/>
        <v>-1</v>
      </c>
      <c r="GJ28" s="16">
        <f t="shared" si="751"/>
        <v>-1</v>
      </c>
      <c r="GK28" s="16">
        <f t="shared" si="751"/>
        <v>-1</v>
      </c>
      <c r="GL28" s="16">
        <f t="shared" si="751"/>
        <v>-1</v>
      </c>
      <c r="GM28" s="16">
        <f t="shared" si="751"/>
        <v>-1</v>
      </c>
      <c r="GN28" s="16">
        <f t="shared" si="751"/>
        <v>-1</v>
      </c>
      <c r="GO28" s="16">
        <f t="shared" si="751"/>
        <v>-1</v>
      </c>
      <c r="GP28" s="16">
        <f t="shared" si="751"/>
        <v>-1</v>
      </c>
      <c r="GQ28" s="16">
        <f t="shared" si="751"/>
        <v>-1</v>
      </c>
      <c r="GR28" s="16">
        <f t="shared" si="751"/>
        <v>-1</v>
      </c>
      <c r="GS28" s="16">
        <f t="shared" si="751"/>
        <v>-1</v>
      </c>
      <c r="GT28" s="16">
        <f t="shared" si="751"/>
        <v>-1</v>
      </c>
      <c r="GU28" s="16">
        <f t="shared" si="751"/>
        <v>-1</v>
      </c>
      <c r="GV28" s="16">
        <f t="shared" si="751"/>
        <v>-1</v>
      </c>
      <c r="GW28" s="16">
        <f t="shared" si="751"/>
        <v>-1</v>
      </c>
      <c r="GX28" s="16">
        <f t="shared" si="751"/>
        <v>-1</v>
      </c>
      <c r="GY28" s="16">
        <f t="shared" si="751"/>
        <v>-1</v>
      </c>
      <c r="GZ28" s="16">
        <f t="shared" si="751"/>
        <v>-1</v>
      </c>
      <c r="HA28" s="16">
        <f t="shared" si="751"/>
        <v>-1</v>
      </c>
      <c r="HB28" s="16">
        <f t="shared" ref="HB28:JM28" si="752">IF(HA$28&lt;=$K$28,HA$28+$AC$25,HA$28)</f>
        <v>-1</v>
      </c>
      <c r="HC28" s="16">
        <f t="shared" si="752"/>
        <v>-1</v>
      </c>
      <c r="HD28" s="16">
        <f t="shared" si="752"/>
        <v>-1</v>
      </c>
      <c r="HE28" s="16">
        <f t="shared" si="752"/>
        <v>-1</v>
      </c>
      <c r="HF28" s="16">
        <f t="shared" si="752"/>
        <v>-1</v>
      </c>
      <c r="HG28" s="16">
        <f t="shared" si="752"/>
        <v>-1</v>
      </c>
      <c r="HH28" s="16">
        <f t="shared" si="752"/>
        <v>-1</v>
      </c>
      <c r="HI28" s="16">
        <f t="shared" si="752"/>
        <v>-1</v>
      </c>
      <c r="HJ28" s="16">
        <f t="shared" si="752"/>
        <v>-1</v>
      </c>
      <c r="HK28" s="16">
        <f t="shared" si="752"/>
        <v>-1</v>
      </c>
      <c r="HL28" s="16">
        <f t="shared" si="752"/>
        <v>-1</v>
      </c>
      <c r="HM28" s="16">
        <f t="shared" si="752"/>
        <v>-1</v>
      </c>
      <c r="HN28" s="16">
        <f t="shared" si="752"/>
        <v>-1</v>
      </c>
      <c r="HO28" s="16">
        <f t="shared" si="752"/>
        <v>-1</v>
      </c>
      <c r="HP28" s="16">
        <f t="shared" si="752"/>
        <v>-1</v>
      </c>
      <c r="HQ28" s="16">
        <f t="shared" si="752"/>
        <v>-1</v>
      </c>
      <c r="HR28" s="16">
        <f t="shared" si="752"/>
        <v>-1</v>
      </c>
      <c r="HS28" s="16">
        <f t="shared" si="752"/>
        <v>-1</v>
      </c>
      <c r="HT28" s="16">
        <f t="shared" si="752"/>
        <v>-1</v>
      </c>
      <c r="HU28" s="16">
        <f t="shared" si="752"/>
        <v>-1</v>
      </c>
      <c r="HV28" s="16">
        <f t="shared" si="752"/>
        <v>-1</v>
      </c>
      <c r="HW28" s="16">
        <f t="shared" si="752"/>
        <v>-1</v>
      </c>
      <c r="HX28" s="16">
        <f t="shared" si="752"/>
        <v>-1</v>
      </c>
      <c r="HY28" s="16">
        <f t="shared" si="752"/>
        <v>-1</v>
      </c>
      <c r="HZ28" s="16">
        <f t="shared" si="752"/>
        <v>-1</v>
      </c>
      <c r="IA28" s="16">
        <f t="shared" si="752"/>
        <v>-1</v>
      </c>
      <c r="IB28" s="16">
        <f t="shared" si="752"/>
        <v>-1</v>
      </c>
      <c r="IC28" s="16">
        <f t="shared" si="752"/>
        <v>-1</v>
      </c>
      <c r="ID28" s="16">
        <f t="shared" si="752"/>
        <v>-1</v>
      </c>
      <c r="IE28" s="16">
        <f t="shared" si="752"/>
        <v>-1</v>
      </c>
      <c r="IF28" s="16">
        <f t="shared" si="752"/>
        <v>-1</v>
      </c>
      <c r="IG28" s="16">
        <f t="shared" si="752"/>
        <v>-1</v>
      </c>
      <c r="IH28" s="16">
        <f t="shared" si="752"/>
        <v>-1</v>
      </c>
      <c r="II28" s="16">
        <f t="shared" si="752"/>
        <v>-1</v>
      </c>
      <c r="IJ28" s="16">
        <f t="shared" si="752"/>
        <v>-1</v>
      </c>
      <c r="IK28" s="16">
        <f t="shared" si="752"/>
        <v>-1</v>
      </c>
      <c r="IL28" s="16">
        <f t="shared" si="752"/>
        <v>-1</v>
      </c>
      <c r="IM28" s="16">
        <f t="shared" si="752"/>
        <v>-1</v>
      </c>
      <c r="IN28" s="16">
        <f t="shared" si="752"/>
        <v>-1</v>
      </c>
      <c r="IO28" s="16">
        <f t="shared" si="752"/>
        <v>-1</v>
      </c>
      <c r="IP28" s="16">
        <f t="shared" si="752"/>
        <v>-1</v>
      </c>
      <c r="IQ28" s="16">
        <f t="shared" si="752"/>
        <v>-1</v>
      </c>
      <c r="IR28" s="16">
        <f t="shared" si="752"/>
        <v>-1</v>
      </c>
      <c r="IS28" s="16">
        <f t="shared" si="752"/>
        <v>-1</v>
      </c>
      <c r="IT28" s="16">
        <f t="shared" si="752"/>
        <v>-1</v>
      </c>
      <c r="IU28" s="16">
        <f t="shared" si="752"/>
        <v>-1</v>
      </c>
      <c r="IV28" s="16">
        <f t="shared" si="752"/>
        <v>-1</v>
      </c>
      <c r="IW28" s="16">
        <f t="shared" si="752"/>
        <v>-1</v>
      </c>
      <c r="IX28" s="16">
        <f t="shared" si="752"/>
        <v>-1</v>
      </c>
      <c r="IY28" s="16">
        <f t="shared" si="752"/>
        <v>-1</v>
      </c>
      <c r="IZ28" s="16">
        <f t="shared" si="752"/>
        <v>-1</v>
      </c>
      <c r="JA28" s="16">
        <f t="shared" si="752"/>
        <v>-1</v>
      </c>
      <c r="JB28" s="16">
        <f t="shared" si="752"/>
        <v>-1</v>
      </c>
      <c r="JC28" s="16">
        <f t="shared" si="752"/>
        <v>-1</v>
      </c>
      <c r="JD28" s="16">
        <f t="shared" si="752"/>
        <v>-1</v>
      </c>
      <c r="JE28" s="16">
        <f t="shared" si="752"/>
        <v>-1</v>
      </c>
      <c r="JF28" s="16">
        <f t="shared" si="752"/>
        <v>-1</v>
      </c>
      <c r="JG28" s="16">
        <f t="shared" si="752"/>
        <v>-1</v>
      </c>
      <c r="JH28" s="16">
        <f t="shared" si="752"/>
        <v>-1</v>
      </c>
      <c r="JI28" s="16">
        <f t="shared" si="752"/>
        <v>-1</v>
      </c>
      <c r="JJ28" s="16">
        <f t="shared" si="752"/>
        <v>-1</v>
      </c>
      <c r="JK28" s="16">
        <f t="shared" si="752"/>
        <v>-1</v>
      </c>
      <c r="JL28" s="16">
        <f t="shared" si="752"/>
        <v>-1</v>
      </c>
      <c r="JM28" s="16">
        <f t="shared" si="752"/>
        <v>-1</v>
      </c>
      <c r="JN28" s="16">
        <f t="shared" ref="JN28:LY28" si="753">IF(JM$28&lt;=$K$28,JM$28+$AC$25,JM$28)</f>
        <v>-1</v>
      </c>
      <c r="JO28" s="16">
        <f t="shared" si="753"/>
        <v>-1</v>
      </c>
      <c r="JP28" s="16">
        <f t="shared" si="753"/>
        <v>-1</v>
      </c>
      <c r="JQ28" s="16">
        <f t="shared" si="753"/>
        <v>-1</v>
      </c>
      <c r="JR28" s="16">
        <f t="shared" si="753"/>
        <v>-1</v>
      </c>
      <c r="JS28" s="16">
        <f t="shared" si="753"/>
        <v>-1</v>
      </c>
      <c r="JT28" s="16">
        <f t="shared" si="753"/>
        <v>-1</v>
      </c>
      <c r="JU28" s="16">
        <f t="shared" si="753"/>
        <v>-1</v>
      </c>
      <c r="JV28" s="16">
        <f t="shared" si="753"/>
        <v>-1</v>
      </c>
      <c r="JW28" s="16">
        <f t="shared" si="753"/>
        <v>-1</v>
      </c>
      <c r="JX28" s="16">
        <f t="shared" si="753"/>
        <v>-1</v>
      </c>
      <c r="JY28" s="16">
        <f t="shared" si="753"/>
        <v>-1</v>
      </c>
      <c r="JZ28" s="16">
        <f t="shared" si="753"/>
        <v>-1</v>
      </c>
      <c r="KA28" s="16">
        <f t="shared" si="753"/>
        <v>-1</v>
      </c>
      <c r="KB28" s="16">
        <f t="shared" si="753"/>
        <v>-1</v>
      </c>
      <c r="KC28" s="16">
        <f t="shared" si="753"/>
        <v>-1</v>
      </c>
      <c r="KD28" s="16">
        <f t="shared" si="753"/>
        <v>-1</v>
      </c>
      <c r="KE28" s="16">
        <f t="shared" si="753"/>
        <v>-1</v>
      </c>
      <c r="KF28" s="16">
        <f t="shared" si="753"/>
        <v>-1</v>
      </c>
      <c r="KG28" s="16">
        <f t="shared" si="753"/>
        <v>-1</v>
      </c>
      <c r="KH28" s="16">
        <f t="shared" si="753"/>
        <v>-1</v>
      </c>
      <c r="KI28" s="16">
        <f t="shared" si="753"/>
        <v>-1</v>
      </c>
      <c r="KJ28" s="16">
        <f t="shared" si="753"/>
        <v>-1</v>
      </c>
      <c r="KK28" s="16">
        <f t="shared" si="753"/>
        <v>-1</v>
      </c>
      <c r="KL28" s="16">
        <f t="shared" si="753"/>
        <v>-1</v>
      </c>
      <c r="KM28" s="16">
        <f t="shared" si="753"/>
        <v>-1</v>
      </c>
      <c r="KN28" s="16">
        <f t="shared" si="753"/>
        <v>-1</v>
      </c>
      <c r="KO28" s="16">
        <f t="shared" si="753"/>
        <v>-1</v>
      </c>
      <c r="KP28" s="16">
        <f t="shared" si="753"/>
        <v>-1</v>
      </c>
      <c r="KQ28" s="16">
        <f t="shared" si="753"/>
        <v>-1</v>
      </c>
      <c r="KR28" s="16">
        <f t="shared" si="753"/>
        <v>-1</v>
      </c>
      <c r="KS28" s="16">
        <f t="shared" si="753"/>
        <v>-1</v>
      </c>
      <c r="KT28" s="16">
        <f t="shared" si="753"/>
        <v>-1</v>
      </c>
      <c r="KU28" s="16">
        <f t="shared" si="753"/>
        <v>-1</v>
      </c>
      <c r="KV28" s="16">
        <f t="shared" si="753"/>
        <v>-1</v>
      </c>
      <c r="KW28" s="16">
        <f t="shared" si="753"/>
        <v>-1</v>
      </c>
      <c r="KX28" s="16">
        <f t="shared" si="753"/>
        <v>-1</v>
      </c>
      <c r="KY28" s="16">
        <f t="shared" si="753"/>
        <v>-1</v>
      </c>
      <c r="KZ28" s="16">
        <f t="shared" si="753"/>
        <v>-1</v>
      </c>
      <c r="LA28" s="16">
        <f t="shared" si="753"/>
        <v>-1</v>
      </c>
      <c r="LB28" s="16">
        <f t="shared" si="753"/>
        <v>-1</v>
      </c>
      <c r="LC28" s="16">
        <f t="shared" si="753"/>
        <v>-1</v>
      </c>
      <c r="LD28" s="16">
        <f t="shared" si="753"/>
        <v>-1</v>
      </c>
      <c r="LE28" s="16">
        <f t="shared" si="753"/>
        <v>-1</v>
      </c>
      <c r="LF28" s="16">
        <f t="shared" si="753"/>
        <v>-1</v>
      </c>
      <c r="LG28" s="16">
        <f t="shared" si="753"/>
        <v>-1</v>
      </c>
      <c r="LH28" s="16">
        <f t="shared" si="753"/>
        <v>-1</v>
      </c>
      <c r="LI28" s="16">
        <f t="shared" si="753"/>
        <v>-1</v>
      </c>
      <c r="LJ28" s="16">
        <f t="shared" si="753"/>
        <v>-1</v>
      </c>
      <c r="LK28" s="16">
        <f t="shared" si="753"/>
        <v>-1</v>
      </c>
      <c r="LL28" s="16">
        <f t="shared" si="753"/>
        <v>-1</v>
      </c>
      <c r="LM28" s="16">
        <f t="shared" si="753"/>
        <v>-1</v>
      </c>
      <c r="LN28" s="16">
        <f t="shared" si="753"/>
        <v>-1</v>
      </c>
      <c r="LO28" s="16">
        <f t="shared" si="753"/>
        <v>-1</v>
      </c>
      <c r="LP28" s="16">
        <f t="shared" si="753"/>
        <v>-1</v>
      </c>
      <c r="LQ28" s="16">
        <f t="shared" si="753"/>
        <v>-1</v>
      </c>
      <c r="LR28" s="16">
        <f t="shared" si="753"/>
        <v>-1</v>
      </c>
      <c r="LS28" s="16">
        <f t="shared" si="753"/>
        <v>-1</v>
      </c>
      <c r="LT28" s="16">
        <f t="shared" si="753"/>
        <v>-1</v>
      </c>
      <c r="LU28" s="16">
        <f t="shared" si="753"/>
        <v>-1</v>
      </c>
      <c r="LV28" s="16">
        <f t="shared" si="753"/>
        <v>-1</v>
      </c>
      <c r="LW28" s="16">
        <f t="shared" si="753"/>
        <v>-1</v>
      </c>
      <c r="LX28" s="16">
        <f t="shared" si="753"/>
        <v>-1</v>
      </c>
      <c r="LY28" s="16">
        <f t="shared" si="753"/>
        <v>-1</v>
      </c>
      <c r="LZ28" s="16">
        <f t="shared" ref="LZ28:OK28" si="754">IF(LY$28&lt;=$K$28,LY$28+$AC$25,LY$28)</f>
        <v>-1</v>
      </c>
      <c r="MA28" s="16">
        <f t="shared" si="754"/>
        <v>-1</v>
      </c>
      <c r="MB28" s="16">
        <f t="shared" si="754"/>
        <v>-1</v>
      </c>
      <c r="MC28" s="16">
        <f t="shared" si="754"/>
        <v>-1</v>
      </c>
      <c r="MD28" s="16">
        <f t="shared" si="754"/>
        <v>-1</v>
      </c>
      <c r="ME28" s="16">
        <f t="shared" si="754"/>
        <v>-1</v>
      </c>
      <c r="MF28" s="16">
        <f t="shared" si="754"/>
        <v>-1</v>
      </c>
      <c r="MG28" s="16">
        <f t="shared" si="754"/>
        <v>-1</v>
      </c>
      <c r="MH28" s="16">
        <f t="shared" si="754"/>
        <v>-1</v>
      </c>
      <c r="MI28" s="16">
        <f t="shared" si="754"/>
        <v>-1</v>
      </c>
      <c r="MJ28" s="16">
        <f t="shared" si="754"/>
        <v>-1</v>
      </c>
      <c r="MK28" s="16">
        <f t="shared" si="754"/>
        <v>-1</v>
      </c>
      <c r="ML28" s="16">
        <f t="shared" si="754"/>
        <v>-1</v>
      </c>
      <c r="MM28" s="16">
        <f t="shared" si="754"/>
        <v>-1</v>
      </c>
      <c r="MN28" s="16">
        <f t="shared" si="754"/>
        <v>-1</v>
      </c>
      <c r="MO28" s="16">
        <f t="shared" si="754"/>
        <v>-1</v>
      </c>
      <c r="MP28" s="16">
        <f t="shared" si="754"/>
        <v>-1</v>
      </c>
      <c r="MQ28" s="16">
        <f t="shared" si="754"/>
        <v>-1</v>
      </c>
      <c r="MR28" s="16">
        <f t="shared" si="754"/>
        <v>-1</v>
      </c>
      <c r="MS28" s="16">
        <f t="shared" si="754"/>
        <v>-1</v>
      </c>
      <c r="MT28" s="16">
        <f t="shared" si="754"/>
        <v>-1</v>
      </c>
      <c r="MU28" s="16">
        <f t="shared" si="754"/>
        <v>-1</v>
      </c>
      <c r="MV28" s="16">
        <f t="shared" si="754"/>
        <v>-1</v>
      </c>
      <c r="MW28" s="16">
        <f t="shared" si="754"/>
        <v>-1</v>
      </c>
      <c r="MX28" s="16">
        <f t="shared" si="754"/>
        <v>-1</v>
      </c>
      <c r="MY28" s="16">
        <f t="shared" si="754"/>
        <v>-1</v>
      </c>
      <c r="MZ28" s="16">
        <f t="shared" si="754"/>
        <v>-1</v>
      </c>
      <c r="NA28" s="16">
        <f t="shared" si="754"/>
        <v>-1</v>
      </c>
      <c r="NB28" s="16">
        <f t="shared" si="754"/>
        <v>-1</v>
      </c>
      <c r="NC28" s="16">
        <f t="shared" si="754"/>
        <v>-1</v>
      </c>
      <c r="ND28" s="16">
        <f t="shared" si="754"/>
        <v>-1</v>
      </c>
      <c r="NE28" s="16">
        <f t="shared" si="754"/>
        <v>-1</v>
      </c>
      <c r="NF28" s="16">
        <f t="shared" si="754"/>
        <v>-1</v>
      </c>
      <c r="NG28" s="16">
        <f t="shared" si="754"/>
        <v>-1</v>
      </c>
      <c r="NH28" s="16">
        <f t="shared" si="754"/>
        <v>-1</v>
      </c>
      <c r="NI28" s="16">
        <f t="shared" si="754"/>
        <v>-1</v>
      </c>
      <c r="NJ28" s="16">
        <f t="shared" si="754"/>
        <v>-1</v>
      </c>
      <c r="NK28" s="16">
        <f t="shared" si="754"/>
        <v>-1</v>
      </c>
      <c r="NL28" s="16">
        <f t="shared" si="754"/>
        <v>-1</v>
      </c>
      <c r="NM28" s="16">
        <f t="shared" si="754"/>
        <v>-1</v>
      </c>
      <c r="NN28" s="16">
        <f t="shared" si="754"/>
        <v>-1</v>
      </c>
      <c r="NO28" s="16">
        <f t="shared" si="754"/>
        <v>-1</v>
      </c>
      <c r="NP28" s="16">
        <f t="shared" si="754"/>
        <v>-1</v>
      </c>
      <c r="NQ28" s="16">
        <f t="shared" si="754"/>
        <v>-1</v>
      </c>
      <c r="NR28" s="16">
        <f t="shared" si="754"/>
        <v>-1</v>
      </c>
      <c r="NS28" s="16">
        <f t="shared" si="754"/>
        <v>-1</v>
      </c>
      <c r="NT28" s="16">
        <f t="shared" si="754"/>
        <v>-1</v>
      </c>
      <c r="NU28" s="16">
        <f t="shared" si="754"/>
        <v>-1</v>
      </c>
      <c r="NV28" s="16">
        <f t="shared" si="754"/>
        <v>-1</v>
      </c>
      <c r="NW28" s="16">
        <f t="shared" si="754"/>
        <v>-1</v>
      </c>
      <c r="NX28" s="16">
        <f t="shared" si="754"/>
        <v>-1</v>
      </c>
      <c r="NY28" s="16">
        <f t="shared" si="754"/>
        <v>-1</v>
      </c>
      <c r="NZ28" s="16">
        <f t="shared" si="754"/>
        <v>-1</v>
      </c>
      <c r="OA28" s="16">
        <f t="shared" si="754"/>
        <v>-1</v>
      </c>
      <c r="OB28" s="16">
        <f t="shared" si="754"/>
        <v>-1</v>
      </c>
      <c r="OC28" s="16">
        <f t="shared" si="754"/>
        <v>-1</v>
      </c>
      <c r="OD28" s="16">
        <f t="shared" si="754"/>
        <v>-1</v>
      </c>
      <c r="OE28" s="16">
        <f t="shared" si="754"/>
        <v>-1</v>
      </c>
      <c r="OF28" s="16">
        <f t="shared" si="754"/>
        <v>-1</v>
      </c>
      <c r="OG28" s="16">
        <f t="shared" si="754"/>
        <v>-1</v>
      </c>
      <c r="OH28" s="16">
        <f t="shared" si="754"/>
        <v>-1</v>
      </c>
      <c r="OI28" s="16">
        <f t="shared" si="754"/>
        <v>-1</v>
      </c>
      <c r="OJ28" s="16">
        <f t="shared" si="754"/>
        <v>-1</v>
      </c>
      <c r="OK28" s="16">
        <f t="shared" si="754"/>
        <v>-1</v>
      </c>
      <c r="OL28" s="16">
        <f t="shared" ref="OL28:QW28" si="755">IF(OK$28&lt;=$K$28,OK$28+$AC$25,OK$28)</f>
        <v>-1</v>
      </c>
      <c r="OM28" s="16">
        <f t="shared" si="755"/>
        <v>-1</v>
      </c>
      <c r="ON28" s="16">
        <f t="shared" si="755"/>
        <v>-1</v>
      </c>
      <c r="OO28" s="16">
        <f t="shared" si="755"/>
        <v>-1</v>
      </c>
      <c r="OP28" s="16">
        <f t="shared" si="755"/>
        <v>-1</v>
      </c>
      <c r="OQ28" s="16">
        <f t="shared" si="755"/>
        <v>-1</v>
      </c>
      <c r="OR28" s="16">
        <f t="shared" si="755"/>
        <v>-1</v>
      </c>
      <c r="OS28" s="16">
        <f t="shared" si="755"/>
        <v>-1</v>
      </c>
      <c r="OT28" s="16">
        <f t="shared" si="755"/>
        <v>-1</v>
      </c>
      <c r="OU28" s="16">
        <f t="shared" si="755"/>
        <v>-1</v>
      </c>
      <c r="OV28" s="16">
        <f t="shared" si="755"/>
        <v>-1</v>
      </c>
      <c r="OW28" s="16">
        <f t="shared" si="755"/>
        <v>-1</v>
      </c>
      <c r="OX28" s="16">
        <f t="shared" si="755"/>
        <v>-1</v>
      </c>
      <c r="OY28" s="16">
        <f t="shared" si="755"/>
        <v>-1</v>
      </c>
      <c r="OZ28" s="16">
        <f t="shared" si="755"/>
        <v>-1</v>
      </c>
      <c r="PA28" s="16">
        <f t="shared" si="755"/>
        <v>-1</v>
      </c>
      <c r="PB28" s="16">
        <f t="shared" si="755"/>
        <v>-1</v>
      </c>
      <c r="PC28" s="16">
        <f t="shared" si="755"/>
        <v>-1</v>
      </c>
      <c r="PD28" s="16">
        <f t="shared" si="755"/>
        <v>-1</v>
      </c>
      <c r="PE28" s="16">
        <f t="shared" si="755"/>
        <v>-1</v>
      </c>
      <c r="PF28" s="16">
        <f t="shared" si="755"/>
        <v>-1</v>
      </c>
      <c r="PG28" s="16">
        <f t="shared" si="755"/>
        <v>-1</v>
      </c>
      <c r="PH28" s="16">
        <f t="shared" si="755"/>
        <v>-1</v>
      </c>
      <c r="PI28" s="16">
        <f t="shared" si="755"/>
        <v>-1</v>
      </c>
      <c r="PJ28" s="16">
        <f t="shared" si="755"/>
        <v>-1</v>
      </c>
      <c r="PK28" s="16">
        <f t="shared" si="755"/>
        <v>-1</v>
      </c>
      <c r="PL28" s="16">
        <f t="shared" si="755"/>
        <v>-1</v>
      </c>
      <c r="PM28" s="16">
        <f t="shared" si="755"/>
        <v>-1</v>
      </c>
      <c r="PN28" s="16">
        <f t="shared" si="755"/>
        <v>-1</v>
      </c>
      <c r="PO28" s="16">
        <f t="shared" si="755"/>
        <v>-1</v>
      </c>
      <c r="PP28" s="16">
        <f t="shared" si="755"/>
        <v>-1</v>
      </c>
      <c r="PQ28" s="16">
        <f t="shared" si="755"/>
        <v>-1</v>
      </c>
      <c r="PR28" s="16">
        <f t="shared" si="755"/>
        <v>-1</v>
      </c>
      <c r="PS28" s="16">
        <f t="shared" si="755"/>
        <v>-1</v>
      </c>
      <c r="PT28" s="16">
        <f t="shared" si="755"/>
        <v>-1</v>
      </c>
      <c r="PU28" s="16">
        <f t="shared" si="755"/>
        <v>-1</v>
      </c>
      <c r="PV28" s="16">
        <f t="shared" si="755"/>
        <v>-1</v>
      </c>
      <c r="PW28" s="16">
        <f t="shared" si="755"/>
        <v>-1</v>
      </c>
      <c r="PX28" s="16">
        <f t="shared" si="755"/>
        <v>-1</v>
      </c>
      <c r="PY28" s="16">
        <f t="shared" si="755"/>
        <v>-1</v>
      </c>
      <c r="PZ28" s="16">
        <f t="shared" si="755"/>
        <v>-1</v>
      </c>
      <c r="QA28" s="16">
        <f t="shared" si="755"/>
        <v>-1</v>
      </c>
      <c r="QB28" s="16">
        <f t="shared" si="755"/>
        <v>-1</v>
      </c>
      <c r="QC28" s="16">
        <f t="shared" si="755"/>
        <v>-1</v>
      </c>
      <c r="QD28" s="16">
        <f t="shared" si="755"/>
        <v>-1</v>
      </c>
      <c r="QE28" s="16">
        <f t="shared" si="755"/>
        <v>-1</v>
      </c>
      <c r="QF28" s="16">
        <f t="shared" si="755"/>
        <v>-1</v>
      </c>
      <c r="QG28" s="16">
        <f t="shared" si="755"/>
        <v>-1</v>
      </c>
      <c r="QH28" s="16">
        <f t="shared" si="755"/>
        <v>-1</v>
      </c>
      <c r="QI28" s="16">
        <f t="shared" si="755"/>
        <v>-1</v>
      </c>
      <c r="QJ28" s="16">
        <f t="shared" si="755"/>
        <v>-1</v>
      </c>
      <c r="QK28" s="16">
        <f t="shared" si="755"/>
        <v>-1</v>
      </c>
      <c r="QL28" s="16">
        <f t="shared" si="755"/>
        <v>-1</v>
      </c>
      <c r="QM28" s="16">
        <f t="shared" si="755"/>
        <v>-1</v>
      </c>
      <c r="QN28" s="16">
        <f t="shared" si="755"/>
        <v>-1</v>
      </c>
      <c r="QO28" s="16">
        <f t="shared" si="755"/>
        <v>-1</v>
      </c>
      <c r="QP28" s="16">
        <f t="shared" si="755"/>
        <v>-1</v>
      </c>
      <c r="QQ28" s="16">
        <f t="shared" si="755"/>
        <v>-1</v>
      </c>
      <c r="QR28" s="16">
        <f t="shared" si="755"/>
        <v>-1</v>
      </c>
      <c r="QS28" s="16">
        <f t="shared" si="755"/>
        <v>-1</v>
      </c>
      <c r="QT28" s="16">
        <f t="shared" si="755"/>
        <v>-1</v>
      </c>
      <c r="QU28" s="16">
        <f t="shared" si="755"/>
        <v>-1</v>
      </c>
      <c r="QV28" s="16">
        <f t="shared" si="755"/>
        <v>-1</v>
      </c>
      <c r="QW28" s="16">
        <f t="shared" si="755"/>
        <v>-1</v>
      </c>
      <c r="QX28" s="16">
        <f t="shared" ref="QX28:TI28" si="756">IF(QW$28&lt;=$K$28,QW$28+$AC$25,QW$28)</f>
        <v>-1</v>
      </c>
      <c r="QY28" s="16">
        <f t="shared" si="756"/>
        <v>-1</v>
      </c>
      <c r="QZ28" s="16">
        <f t="shared" si="756"/>
        <v>-1</v>
      </c>
      <c r="RA28" s="16">
        <f t="shared" si="756"/>
        <v>-1</v>
      </c>
      <c r="RB28" s="16">
        <f t="shared" si="756"/>
        <v>-1</v>
      </c>
      <c r="RC28" s="16">
        <f t="shared" si="756"/>
        <v>-1</v>
      </c>
      <c r="RD28" s="16">
        <f t="shared" si="756"/>
        <v>-1</v>
      </c>
      <c r="RE28" s="16">
        <f t="shared" si="756"/>
        <v>-1</v>
      </c>
      <c r="RF28" s="16">
        <f t="shared" si="756"/>
        <v>-1</v>
      </c>
      <c r="RG28" s="16">
        <f t="shared" si="756"/>
        <v>-1</v>
      </c>
      <c r="RH28" s="16">
        <f t="shared" si="756"/>
        <v>-1</v>
      </c>
      <c r="RI28" s="16">
        <f t="shared" si="756"/>
        <v>-1</v>
      </c>
      <c r="RJ28" s="16">
        <f t="shared" si="756"/>
        <v>-1</v>
      </c>
      <c r="RK28" s="16">
        <f t="shared" si="756"/>
        <v>-1</v>
      </c>
      <c r="RL28" s="16">
        <f t="shared" si="756"/>
        <v>-1</v>
      </c>
      <c r="RM28" s="16">
        <f t="shared" si="756"/>
        <v>-1</v>
      </c>
      <c r="RN28" s="16">
        <f t="shared" si="756"/>
        <v>-1</v>
      </c>
      <c r="RO28" s="16">
        <f t="shared" si="756"/>
        <v>-1</v>
      </c>
      <c r="RP28" s="16">
        <f t="shared" si="756"/>
        <v>-1</v>
      </c>
      <c r="RQ28" s="16">
        <f t="shared" si="756"/>
        <v>-1</v>
      </c>
      <c r="RR28" s="16">
        <f t="shared" si="756"/>
        <v>-1</v>
      </c>
      <c r="RS28" s="16">
        <f t="shared" si="756"/>
        <v>-1</v>
      </c>
      <c r="RT28" s="16">
        <f t="shared" si="756"/>
        <v>-1</v>
      </c>
      <c r="RU28" s="16">
        <f t="shared" si="756"/>
        <v>-1</v>
      </c>
      <c r="RV28" s="16">
        <f t="shared" si="756"/>
        <v>-1</v>
      </c>
      <c r="RW28" s="16">
        <f t="shared" si="756"/>
        <v>-1</v>
      </c>
      <c r="RX28" s="16">
        <f t="shared" si="756"/>
        <v>-1</v>
      </c>
      <c r="RY28" s="16">
        <f t="shared" si="756"/>
        <v>-1</v>
      </c>
      <c r="RZ28" s="16">
        <f t="shared" si="756"/>
        <v>-1</v>
      </c>
      <c r="SA28" s="16">
        <f t="shared" si="756"/>
        <v>-1</v>
      </c>
      <c r="SB28" s="16">
        <f t="shared" si="756"/>
        <v>-1</v>
      </c>
      <c r="SC28" s="16">
        <f t="shared" si="756"/>
        <v>-1</v>
      </c>
      <c r="SD28" s="16">
        <f t="shared" si="756"/>
        <v>-1</v>
      </c>
      <c r="SE28" s="16">
        <f t="shared" si="756"/>
        <v>-1</v>
      </c>
      <c r="SF28" s="16">
        <f t="shared" si="756"/>
        <v>-1</v>
      </c>
      <c r="SG28" s="16">
        <f t="shared" si="756"/>
        <v>-1</v>
      </c>
      <c r="SH28" s="16">
        <f t="shared" si="756"/>
        <v>-1</v>
      </c>
      <c r="SI28" s="16">
        <f t="shared" si="756"/>
        <v>-1</v>
      </c>
      <c r="SJ28" s="16">
        <f t="shared" si="756"/>
        <v>-1</v>
      </c>
      <c r="SK28" s="16">
        <f t="shared" si="756"/>
        <v>-1</v>
      </c>
      <c r="SL28" s="16">
        <f t="shared" si="756"/>
        <v>-1</v>
      </c>
      <c r="SM28" s="16">
        <f t="shared" si="756"/>
        <v>-1</v>
      </c>
      <c r="SN28" s="16">
        <f t="shared" si="756"/>
        <v>-1</v>
      </c>
      <c r="SO28" s="16">
        <f t="shared" si="756"/>
        <v>-1</v>
      </c>
      <c r="SP28" s="16">
        <f t="shared" si="756"/>
        <v>-1</v>
      </c>
      <c r="SQ28" s="16">
        <f t="shared" si="756"/>
        <v>-1</v>
      </c>
      <c r="SR28" s="16">
        <f t="shared" si="756"/>
        <v>-1</v>
      </c>
      <c r="SS28" s="16">
        <f t="shared" si="756"/>
        <v>-1</v>
      </c>
      <c r="ST28" s="16">
        <f t="shared" si="756"/>
        <v>-1</v>
      </c>
      <c r="SU28" s="16">
        <f t="shared" si="756"/>
        <v>-1</v>
      </c>
      <c r="SV28" s="16">
        <f t="shared" si="756"/>
        <v>-1</v>
      </c>
      <c r="SW28" s="16">
        <f t="shared" si="756"/>
        <v>-1</v>
      </c>
      <c r="SX28" s="16">
        <f t="shared" si="756"/>
        <v>-1</v>
      </c>
      <c r="SY28" s="16">
        <f t="shared" si="756"/>
        <v>-1</v>
      </c>
      <c r="SZ28" s="16">
        <f t="shared" si="756"/>
        <v>-1</v>
      </c>
      <c r="TA28" s="16">
        <f t="shared" si="756"/>
        <v>-1</v>
      </c>
      <c r="TB28" s="16">
        <f t="shared" si="756"/>
        <v>-1</v>
      </c>
      <c r="TC28" s="16">
        <f t="shared" si="756"/>
        <v>-1</v>
      </c>
      <c r="TD28" s="16">
        <f t="shared" si="756"/>
        <v>-1</v>
      </c>
      <c r="TE28" s="16">
        <f t="shared" si="756"/>
        <v>-1</v>
      </c>
      <c r="TF28" s="16">
        <f t="shared" si="756"/>
        <v>-1</v>
      </c>
      <c r="TG28" s="16">
        <f t="shared" si="756"/>
        <v>-1</v>
      </c>
      <c r="TH28" s="16">
        <f t="shared" si="756"/>
        <v>-1</v>
      </c>
      <c r="TI28" s="16">
        <f t="shared" si="756"/>
        <v>-1</v>
      </c>
      <c r="TJ28" s="16">
        <f t="shared" ref="TJ28:VU28" si="757">IF(TI$28&lt;=$K$28,TI$28+$AC$25,TI$28)</f>
        <v>-1</v>
      </c>
      <c r="TK28" s="16">
        <f t="shared" si="757"/>
        <v>-1</v>
      </c>
      <c r="TL28" s="16">
        <f t="shared" si="757"/>
        <v>-1</v>
      </c>
      <c r="TM28" s="16">
        <f t="shared" si="757"/>
        <v>-1</v>
      </c>
      <c r="TN28" s="16">
        <f t="shared" si="757"/>
        <v>-1</v>
      </c>
      <c r="TO28" s="16">
        <f t="shared" si="757"/>
        <v>-1</v>
      </c>
      <c r="TP28" s="16">
        <f t="shared" si="757"/>
        <v>-1</v>
      </c>
      <c r="TQ28" s="16">
        <f t="shared" si="757"/>
        <v>-1</v>
      </c>
      <c r="TR28" s="16">
        <f t="shared" si="757"/>
        <v>-1</v>
      </c>
      <c r="TS28" s="16">
        <f t="shared" si="757"/>
        <v>-1</v>
      </c>
      <c r="TT28" s="16">
        <f t="shared" si="757"/>
        <v>-1</v>
      </c>
      <c r="TU28" s="16">
        <f t="shared" si="757"/>
        <v>-1</v>
      </c>
      <c r="TV28" s="16">
        <f t="shared" si="757"/>
        <v>-1</v>
      </c>
      <c r="TW28" s="16">
        <f t="shared" si="757"/>
        <v>-1</v>
      </c>
      <c r="TX28" s="16">
        <f t="shared" si="757"/>
        <v>-1</v>
      </c>
      <c r="TY28" s="16">
        <f t="shared" si="757"/>
        <v>-1</v>
      </c>
      <c r="TZ28" s="16">
        <f t="shared" si="757"/>
        <v>-1</v>
      </c>
      <c r="UA28" s="16">
        <f t="shared" si="757"/>
        <v>-1</v>
      </c>
      <c r="UB28" s="16">
        <f t="shared" si="757"/>
        <v>-1</v>
      </c>
      <c r="UC28" s="16">
        <f t="shared" si="757"/>
        <v>-1</v>
      </c>
      <c r="UD28" s="16">
        <f t="shared" si="757"/>
        <v>-1</v>
      </c>
      <c r="UE28" s="16">
        <f t="shared" si="757"/>
        <v>-1</v>
      </c>
      <c r="UF28" s="16">
        <f t="shared" si="757"/>
        <v>-1</v>
      </c>
      <c r="UG28" s="16">
        <f t="shared" si="757"/>
        <v>-1</v>
      </c>
      <c r="UH28" s="16">
        <f t="shared" si="757"/>
        <v>-1</v>
      </c>
      <c r="UI28" s="16">
        <f t="shared" si="757"/>
        <v>-1</v>
      </c>
      <c r="UJ28" s="16">
        <f t="shared" si="757"/>
        <v>-1</v>
      </c>
      <c r="UK28" s="16">
        <f t="shared" si="757"/>
        <v>-1</v>
      </c>
      <c r="UL28" s="16">
        <f t="shared" si="757"/>
        <v>-1</v>
      </c>
      <c r="UM28" s="16">
        <f t="shared" si="757"/>
        <v>-1</v>
      </c>
      <c r="UN28" s="16">
        <f t="shared" si="757"/>
        <v>-1</v>
      </c>
      <c r="UO28" s="16">
        <f t="shared" si="757"/>
        <v>-1</v>
      </c>
      <c r="UP28" s="16">
        <f t="shared" si="757"/>
        <v>-1</v>
      </c>
      <c r="UQ28" s="16">
        <f t="shared" si="757"/>
        <v>-1</v>
      </c>
      <c r="UR28" s="16">
        <f t="shared" si="757"/>
        <v>-1</v>
      </c>
      <c r="US28" s="16">
        <f t="shared" si="757"/>
        <v>-1</v>
      </c>
      <c r="UT28" s="16">
        <f t="shared" si="757"/>
        <v>-1</v>
      </c>
      <c r="UU28" s="16">
        <f t="shared" si="757"/>
        <v>-1</v>
      </c>
      <c r="UV28" s="16">
        <f t="shared" si="757"/>
        <v>-1</v>
      </c>
      <c r="UW28" s="16">
        <f t="shared" si="757"/>
        <v>-1</v>
      </c>
      <c r="UX28" s="16">
        <f t="shared" si="757"/>
        <v>-1</v>
      </c>
      <c r="UY28" s="16">
        <f t="shared" si="757"/>
        <v>-1</v>
      </c>
      <c r="UZ28" s="16">
        <f t="shared" si="757"/>
        <v>-1</v>
      </c>
      <c r="VA28" s="16">
        <f t="shared" si="757"/>
        <v>-1</v>
      </c>
      <c r="VB28" s="16">
        <f t="shared" si="757"/>
        <v>-1</v>
      </c>
      <c r="VC28" s="16">
        <f t="shared" si="757"/>
        <v>-1</v>
      </c>
      <c r="VD28" s="16">
        <f t="shared" si="757"/>
        <v>-1</v>
      </c>
      <c r="VE28" s="16">
        <f t="shared" si="757"/>
        <v>-1</v>
      </c>
      <c r="VF28" s="16">
        <f t="shared" si="757"/>
        <v>-1</v>
      </c>
      <c r="VG28" s="16">
        <f t="shared" si="757"/>
        <v>-1</v>
      </c>
      <c r="VH28" s="16">
        <f t="shared" si="757"/>
        <v>-1</v>
      </c>
      <c r="VI28" s="16">
        <f t="shared" si="757"/>
        <v>-1</v>
      </c>
      <c r="VJ28" s="16">
        <f t="shared" si="757"/>
        <v>-1</v>
      </c>
      <c r="VK28" s="16">
        <f t="shared" si="757"/>
        <v>-1</v>
      </c>
      <c r="VL28" s="16">
        <f t="shared" si="757"/>
        <v>-1</v>
      </c>
      <c r="VM28" s="16">
        <f t="shared" si="757"/>
        <v>-1</v>
      </c>
      <c r="VN28" s="16">
        <f t="shared" si="757"/>
        <v>-1</v>
      </c>
      <c r="VO28" s="16">
        <f t="shared" si="757"/>
        <v>-1</v>
      </c>
      <c r="VP28" s="16">
        <f t="shared" si="757"/>
        <v>-1</v>
      </c>
      <c r="VQ28" s="16">
        <f t="shared" si="757"/>
        <v>-1</v>
      </c>
      <c r="VR28" s="16">
        <f t="shared" si="757"/>
        <v>-1</v>
      </c>
      <c r="VS28" s="16">
        <f t="shared" si="757"/>
        <v>-1</v>
      </c>
      <c r="VT28" s="16">
        <f t="shared" si="757"/>
        <v>-1</v>
      </c>
      <c r="VU28" s="16">
        <f t="shared" si="757"/>
        <v>-1</v>
      </c>
      <c r="VV28" s="16">
        <f t="shared" ref="VV28:YG28" si="758">IF(VU$28&lt;=$K$28,VU$28+$AC$25,VU$28)</f>
        <v>-1</v>
      </c>
      <c r="VW28" s="16">
        <f t="shared" si="758"/>
        <v>-1</v>
      </c>
      <c r="VX28" s="16">
        <f t="shared" si="758"/>
        <v>-1</v>
      </c>
      <c r="VY28" s="16">
        <f t="shared" si="758"/>
        <v>-1</v>
      </c>
      <c r="VZ28" s="16">
        <f t="shared" si="758"/>
        <v>-1</v>
      </c>
      <c r="WA28" s="16">
        <f t="shared" si="758"/>
        <v>-1</v>
      </c>
      <c r="WB28" s="16">
        <f t="shared" si="758"/>
        <v>-1</v>
      </c>
      <c r="WC28" s="16">
        <f t="shared" si="758"/>
        <v>-1</v>
      </c>
      <c r="WD28" s="16">
        <f t="shared" si="758"/>
        <v>-1</v>
      </c>
      <c r="WE28" s="16">
        <f t="shared" si="758"/>
        <v>-1</v>
      </c>
      <c r="WF28" s="16">
        <f t="shared" si="758"/>
        <v>-1</v>
      </c>
      <c r="WG28" s="16">
        <f t="shared" si="758"/>
        <v>-1</v>
      </c>
      <c r="WH28" s="16">
        <f t="shared" si="758"/>
        <v>-1</v>
      </c>
      <c r="WI28" s="16">
        <f t="shared" si="758"/>
        <v>-1</v>
      </c>
      <c r="WJ28" s="16">
        <f t="shared" si="758"/>
        <v>-1</v>
      </c>
      <c r="WK28" s="16">
        <f t="shared" si="758"/>
        <v>-1</v>
      </c>
      <c r="WL28" s="16">
        <f t="shared" si="758"/>
        <v>-1</v>
      </c>
      <c r="WM28" s="16">
        <f t="shared" si="758"/>
        <v>-1</v>
      </c>
      <c r="WN28" s="16">
        <f t="shared" si="758"/>
        <v>-1</v>
      </c>
      <c r="WO28" s="16">
        <f t="shared" si="758"/>
        <v>-1</v>
      </c>
      <c r="WP28" s="16">
        <f t="shared" si="758"/>
        <v>-1</v>
      </c>
      <c r="WQ28" s="16">
        <f t="shared" si="758"/>
        <v>-1</v>
      </c>
      <c r="WR28" s="16">
        <f t="shared" si="758"/>
        <v>-1</v>
      </c>
      <c r="WS28" s="16">
        <f t="shared" si="758"/>
        <v>-1</v>
      </c>
      <c r="WT28" s="16">
        <f t="shared" si="758"/>
        <v>-1</v>
      </c>
      <c r="WU28" s="16">
        <f t="shared" si="758"/>
        <v>-1</v>
      </c>
      <c r="WV28" s="16">
        <f t="shared" si="758"/>
        <v>-1</v>
      </c>
      <c r="WW28" s="16">
        <f t="shared" si="758"/>
        <v>-1</v>
      </c>
      <c r="WX28" s="16">
        <f t="shared" si="758"/>
        <v>-1</v>
      </c>
      <c r="WY28" s="16">
        <f t="shared" si="758"/>
        <v>-1</v>
      </c>
      <c r="WZ28" s="16">
        <f t="shared" si="758"/>
        <v>-1</v>
      </c>
      <c r="XA28" s="16">
        <f t="shared" si="758"/>
        <v>-1</v>
      </c>
      <c r="XB28" s="16">
        <f t="shared" si="758"/>
        <v>-1</v>
      </c>
      <c r="XC28" s="16">
        <f t="shared" si="758"/>
        <v>-1</v>
      </c>
      <c r="XD28" s="16">
        <f t="shared" si="758"/>
        <v>-1</v>
      </c>
      <c r="XE28" s="16">
        <f t="shared" si="758"/>
        <v>-1</v>
      </c>
      <c r="XF28" s="16">
        <f t="shared" si="758"/>
        <v>-1</v>
      </c>
      <c r="XG28" s="16">
        <f t="shared" si="758"/>
        <v>-1</v>
      </c>
      <c r="XH28" s="16">
        <f t="shared" si="758"/>
        <v>-1</v>
      </c>
      <c r="XI28" s="16">
        <f t="shared" si="758"/>
        <v>-1</v>
      </c>
      <c r="XJ28" s="16">
        <f t="shared" si="758"/>
        <v>-1</v>
      </c>
      <c r="XK28" s="16">
        <f t="shared" si="758"/>
        <v>-1</v>
      </c>
      <c r="XL28" s="16">
        <f t="shared" si="758"/>
        <v>-1</v>
      </c>
      <c r="XM28" s="16">
        <f t="shared" si="758"/>
        <v>-1</v>
      </c>
      <c r="XN28" s="16">
        <f t="shared" si="758"/>
        <v>-1</v>
      </c>
      <c r="XO28" s="16">
        <f t="shared" si="758"/>
        <v>-1</v>
      </c>
      <c r="XP28" s="16">
        <f t="shared" si="758"/>
        <v>-1</v>
      </c>
      <c r="XQ28" s="16">
        <f t="shared" si="758"/>
        <v>-1</v>
      </c>
      <c r="XR28" s="16">
        <f t="shared" si="758"/>
        <v>-1</v>
      </c>
      <c r="XS28" s="16">
        <f t="shared" si="758"/>
        <v>-1</v>
      </c>
      <c r="XT28" s="16">
        <f t="shared" si="758"/>
        <v>-1</v>
      </c>
      <c r="XU28" s="16">
        <f t="shared" si="758"/>
        <v>-1</v>
      </c>
      <c r="XV28" s="16">
        <f t="shared" si="758"/>
        <v>-1</v>
      </c>
      <c r="XW28" s="16">
        <f t="shared" si="758"/>
        <v>-1</v>
      </c>
      <c r="XX28" s="16">
        <f t="shared" si="758"/>
        <v>-1</v>
      </c>
      <c r="XY28" s="16">
        <f t="shared" si="758"/>
        <v>-1</v>
      </c>
      <c r="XZ28" s="16">
        <f t="shared" si="758"/>
        <v>-1</v>
      </c>
      <c r="YA28" s="16">
        <f t="shared" si="758"/>
        <v>-1</v>
      </c>
      <c r="YB28" s="16">
        <f t="shared" si="758"/>
        <v>-1</v>
      </c>
      <c r="YC28" s="16">
        <f t="shared" si="758"/>
        <v>-1</v>
      </c>
      <c r="YD28" s="16">
        <f t="shared" si="758"/>
        <v>-1</v>
      </c>
      <c r="YE28" s="16">
        <f t="shared" si="758"/>
        <v>-1</v>
      </c>
      <c r="YF28" s="16">
        <f t="shared" si="758"/>
        <v>-1</v>
      </c>
      <c r="YG28" s="16">
        <f t="shared" si="758"/>
        <v>-1</v>
      </c>
      <c r="YH28" s="16">
        <f t="shared" ref="YH28:AAS28" si="759">IF(YG$28&lt;=$K$28,YG$28+$AC$25,YG$28)</f>
        <v>-1</v>
      </c>
      <c r="YI28" s="16">
        <f t="shared" si="759"/>
        <v>-1</v>
      </c>
      <c r="YJ28" s="16">
        <f t="shared" si="759"/>
        <v>-1</v>
      </c>
      <c r="YK28" s="16">
        <f t="shared" si="759"/>
        <v>-1</v>
      </c>
      <c r="YL28" s="16">
        <f t="shared" si="759"/>
        <v>-1</v>
      </c>
      <c r="YM28" s="16">
        <f t="shared" si="759"/>
        <v>-1</v>
      </c>
      <c r="YN28" s="16">
        <f t="shared" si="759"/>
        <v>-1</v>
      </c>
      <c r="YO28" s="16">
        <f t="shared" si="759"/>
        <v>-1</v>
      </c>
      <c r="YP28" s="16">
        <f t="shared" si="759"/>
        <v>-1</v>
      </c>
      <c r="YQ28" s="16">
        <f t="shared" si="759"/>
        <v>-1</v>
      </c>
      <c r="YR28" s="16">
        <f t="shared" si="759"/>
        <v>-1</v>
      </c>
      <c r="YS28" s="16">
        <f t="shared" si="759"/>
        <v>-1</v>
      </c>
      <c r="YT28" s="16">
        <f t="shared" si="759"/>
        <v>-1</v>
      </c>
      <c r="YU28" s="16">
        <f t="shared" si="759"/>
        <v>-1</v>
      </c>
      <c r="YV28" s="16">
        <f t="shared" si="759"/>
        <v>-1</v>
      </c>
      <c r="YW28" s="16">
        <f t="shared" si="759"/>
        <v>-1</v>
      </c>
      <c r="YX28" s="16">
        <f t="shared" si="759"/>
        <v>-1</v>
      </c>
      <c r="YY28" s="16">
        <f t="shared" si="759"/>
        <v>-1</v>
      </c>
      <c r="YZ28" s="16">
        <f t="shared" si="759"/>
        <v>-1</v>
      </c>
      <c r="ZA28" s="16">
        <f t="shared" si="759"/>
        <v>-1</v>
      </c>
      <c r="ZB28" s="16">
        <f t="shared" si="759"/>
        <v>-1</v>
      </c>
      <c r="ZC28" s="16">
        <f t="shared" si="759"/>
        <v>-1</v>
      </c>
      <c r="ZD28" s="16">
        <f t="shared" si="759"/>
        <v>-1</v>
      </c>
      <c r="ZE28" s="16">
        <f t="shared" si="759"/>
        <v>-1</v>
      </c>
      <c r="ZF28" s="16">
        <f t="shared" si="759"/>
        <v>-1</v>
      </c>
      <c r="ZG28" s="16">
        <f t="shared" si="759"/>
        <v>-1</v>
      </c>
      <c r="ZH28" s="16">
        <f t="shared" si="759"/>
        <v>-1</v>
      </c>
      <c r="ZI28" s="16">
        <f t="shared" si="759"/>
        <v>-1</v>
      </c>
      <c r="ZJ28" s="16">
        <f t="shared" si="759"/>
        <v>-1</v>
      </c>
      <c r="ZK28" s="16">
        <f t="shared" si="759"/>
        <v>-1</v>
      </c>
      <c r="ZL28" s="16">
        <f t="shared" si="759"/>
        <v>-1</v>
      </c>
      <c r="ZM28" s="16">
        <f t="shared" si="759"/>
        <v>-1</v>
      </c>
      <c r="ZN28" s="16">
        <f t="shared" si="759"/>
        <v>-1</v>
      </c>
      <c r="ZO28" s="16">
        <f t="shared" si="759"/>
        <v>-1</v>
      </c>
      <c r="ZP28" s="16">
        <f t="shared" si="759"/>
        <v>-1</v>
      </c>
      <c r="ZQ28" s="16">
        <f t="shared" si="759"/>
        <v>-1</v>
      </c>
      <c r="ZR28" s="16">
        <f t="shared" si="759"/>
        <v>-1</v>
      </c>
      <c r="ZS28" s="16">
        <f t="shared" si="759"/>
        <v>-1</v>
      </c>
      <c r="ZT28" s="16">
        <f t="shared" si="759"/>
        <v>-1</v>
      </c>
      <c r="ZU28" s="16">
        <f t="shared" si="759"/>
        <v>-1</v>
      </c>
      <c r="ZV28" s="16">
        <f t="shared" si="759"/>
        <v>-1</v>
      </c>
      <c r="ZW28" s="16">
        <f t="shared" si="759"/>
        <v>-1</v>
      </c>
      <c r="ZX28" s="16">
        <f t="shared" si="759"/>
        <v>-1</v>
      </c>
      <c r="ZY28" s="16">
        <f t="shared" si="759"/>
        <v>-1</v>
      </c>
      <c r="ZZ28" s="16">
        <f t="shared" si="759"/>
        <v>-1</v>
      </c>
      <c r="AAA28" s="16">
        <f t="shared" si="759"/>
        <v>-1</v>
      </c>
      <c r="AAB28" s="16">
        <f t="shared" si="759"/>
        <v>-1</v>
      </c>
      <c r="AAC28" s="16">
        <f t="shared" si="759"/>
        <v>-1</v>
      </c>
      <c r="AAD28" s="16">
        <f t="shared" si="759"/>
        <v>-1</v>
      </c>
      <c r="AAE28" s="16">
        <f t="shared" si="759"/>
        <v>-1</v>
      </c>
      <c r="AAF28" s="16">
        <f t="shared" si="759"/>
        <v>-1</v>
      </c>
      <c r="AAG28" s="16">
        <f t="shared" si="759"/>
        <v>-1</v>
      </c>
      <c r="AAH28" s="16">
        <f t="shared" si="759"/>
        <v>-1</v>
      </c>
      <c r="AAI28" s="16">
        <f t="shared" si="759"/>
        <v>-1</v>
      </c>
      <c r="AAJ28" s="16">
        <f t="shared" si="759"/>
        <v>-1</v>
      </c>
      <c r="AAK28" s="16">
        <f t="shared" si="759"/>
        <v>-1</v>
      </c>
      <c r="AAL28" s="16">
        <f t="shared" si="759"/>
        <v>-1</v>
      </c>
      <c r="AAM28" s="16">
        <f t="shared" si="759"/>
        <v>-1</v>
      </c>
      <c r="AAN28" s="16">
        <f t="shared" si="759"/>
        <v>-1</v>
      </c>
      <c r="AAO28" s="16">
        <f t="shared" si="759"/>
        <v>-1</v>
      </c>
      <c r="AAP28" s="16">
        <f t="shared" si="759"/>
        <v>-1</v>
      </c>
      <c r="AAQ28" s="16">
        <f t="shared" si="759"/>
        <v>-1</v>
      </c>
      <c r="AAR28" s="16">
        <f t="shared" si="759"/>
        <v>-1</v>
      </c>
      <c r="AAS28" s="16">
        <f t="shared" si="759"/>
        <v>-1</v>
      </c>
      <c r="AAT28" s="16">
        <f t="shared" ref="AAT28:ACZ28" si="760">IF(AAS$28&lt;=$K$28,AAS$28+$AC$25,AAS$28)</f>
        <v>-1</v>
      </c>
      <c r="AAU28" s="16">
        <f t="shared" si="760"/>
        <v>-1</v>
      </c>
      <c r="AAV28" s="16">
        <f t="shared" si="760"/>
        <v>-1</v>
      </c>
      <c r="AAW28" s="16">
        <f t="shared" si="760"/>
        <v>-1</v>
      </c>
      <c r="AAX28" s="16">
        <f t="shared" si="760"/>
        <v>-1</v>
      </c>
      <c r="AAY28" s="16">
        <f t="shared" si="760"/>
        <v>-1</v>
      </c>
      <c r="AAZ28" s="16">
        <f t="shared" si="760"/>
        <v>-1</v>
      </c>
      <c r="ABA28" s="16">
        <f t="shared" si="760"/>
        <v>-1</v>
      </c>
      <c r="ABB28" s="16">
        <f t="shared" si="760"/>
        <v>-1</v>
      </c>
      <c r="ABC28" s="16">
        <f t="shared" si="760"/>
        <v>-1</v>
      </c>
      <c r="ABD28" s="16">
        <f t="shared" si="760"/>
        <v>-1</v>
      </c>
      <c r="ABE28" s="16">
        <f t="shared" si="760"/>
        <v>-1</v>
      </c>
      <c r="ABF28" s="16">
        <f t="shared" si="760"/>
        <v>-1</v>
      </c>
      <c r="ABG28" s="16">
        <f t="shared" si="760"/>
        <v>-1</v>
      </c>
      <c r="ABH28" s="16">
        <f t="shared" si="760"/>
        <v>-1</v>
      </c>
      <c r="ABI28" s="16">
        <f t="shared" si="760"/>
        <v>-1</v>
      </c>
      <c r="ABJ28" s="16">
        <f t="shared" si="760"/>
        <v>-1</v>
      </c>
      <c r="ABK28" s="16">
        <f t="shared" si="760"/>
        <v>-1</v>
      </c>
      <c r="ABL28" s="16">
        <f t="shared" si="760"/>
        <v>-1</v>
      </c>
      <c r="ABM28" s="16">
        <f t="shared" si="760"/>
        <v>-1</v>
      </c>
      <c r="ABN28" s="16">
        <f t="shared" si="760"/>
        <v>-1</v>
      </c>
      <c r="ABO28" s="16">
        <f t="shared" si="760"/>
        <v>-1</v>
      </c>
      <c r="ABP28" s="16">
        <f t="shared" si="760"/>
        <v>-1</v>
      </c>
      <c r="ABQ28" s="16">
        <f t="shared" si="760"/>
        <v>-1</v>
      </c>
      <c r="ABR28" s="16">
        <f t="shared" si="760"/>
        <v>-1</v>
      </c>
      <c r="ABS28" s="16">
        <f t="shared" si="760"/>
        <v>-1</v>
      </c>
      <c r="ABT28" s="16">
        <f t="shared" si="760"/>
        <v>-1</v>
      </c>
      <c r="ABU28" s="16">
        <f t="shared" si="760"/>
        <v>-1</v>
      </c>
      <c r="ABV28" s="16">
        <f t="shared" si="760"/>
        <v>-1</v>
      </c>
      <c r="ABW28" s="16">
        <f t="shared" si="760"/>
        <v>-1</v>
      </c>
      <c r="ABX28" s="16">
        <f t="shared" si="760"/>
        <v>-1</v>
      </c>
      <c r="ABY28" s="16">
        <f t="shared" si="760"/>
        <v>-1</v>
      </c>
      <c r="ABZ28" s="16">
        <f t="shared" si="760"/>
        <v>-1</v>
      </c>
      <c r="ACA28" s="16">
        <f t="shared" si="760"/>
        <v>-1</v>
      </c>
      <c r="ACB28" s="16">
        <f t="shared" si="760"/>
        <v>-1</v>
      </c>
      <c r="ACC28" s="16">
        <f t="shared" si="760"/>
        <v>-1</v>
      </c>
      <c r="ACD28" s="16">
        <f t="shared" si="760"/>
        <v>-1</v>
      </c>
      <c r="ACE28" s="16">
        <f t="shared" si="760"/>
        <v>-1</v>
      </c>
      <c r="ACF28" s="16">
        <f t="shared" si="760"/>
        <v>-1</v>
      </c>
      <c r="ACG28" s="16">
        <f t="shared" si="760"/>
        <v>-1</v>
      </c>
      <c r="ACH28" s="16">
        <f t="shared" si="760"/>
        <v>-1</v>
      </c>
      <c r="ACI28" s="16">
        <f t="shared" si="760"/>
        <v>-1</v>
      </c>
      <c r="ACJ28" s="16">
        <f t="shared" si="760"/>
        <v>-1</v>
      </c>
      <c r="ACK28" s="16">
        <f t="shared" si="760"/>
        <v>-1</v>
      </c>
      <c r="ACL28" s="16">
        <f t="shared" si="760"/>
        <v>-1</v>
      </c>
      <c r="ACM28" s="16">
        <f t="shared" si="760"/>
        <v>-1</v>
      </c>
      <c r="ACN28" s="16">
        <f t="shared" si="760"/>
        <v>-1</v>
      </c>
      <c r="ACO28" s="16">
        <f t="shared" si="760"/>
        <v>-1</v>
      </c>
      <c r="ACP28" s="16">
        <f t="shared" si="760"/>
        <v>-1</v>
      </c>
      <c r="ACQ28" s="16">
        <f t="shared" si="760"/>
        <v>-1</v>
      </c>
      <c r="ACR28" s="16">
        <f t="shared" si="760"/>
        <v>-1</v>
      </c>
      <c r="ACS28" s="16">
        <f t="shared" si="760"/>
        <v>-1</v>
      </c>
      <c r="ACT28" s="16">
        <f t="shared" si="760"/>
        <v>-1</v>
      </c>
      <c r="ACU28" s="16">
        <f t="shared" si="760"/>
        <v>-1</v>
      </c>
      <c r="ACV28" s="16">
        <f t="shared" si="760"/>
        <v>-1</v>
      </c>
      <c r="ACW28" s="16">
        <f t="shared" si="760"/>
        <v>-1</v>
      </c>
      <c r="ACX28" s="16">
        <f t="shared" si="760"/>
        <v>-1</v>
      </c>
      <c r="ACY28" s="16">
        <f t="shared" si="760"/>
        <v>-1</v>
      </c>
      <c r="ACZ28" s="16">
        <f t="shared" si="760"/>
        <v>-1</v>
      </c>
    </row>
    <row r="29" spans="1:780" ht="15.75" thickBot="1">
      <c r="C29" s="40">
        <f>SUM(PT!D39)</f>
        <v>1</v>
      </c>
      <c r="D29" s="40">
        <f>IF(C29=A$2,1,IF(C29=A$3,1.05,IF(C29=A$4,1.088,IF(C29=A$5,1.125,IF(C29=A$6,1.16,IF(C29=A$7,1.19,IF(C29=A$8,1.225,IF(C29=A$9,1.256,IF(C29=A$10,1.29,IF(C29=A$11,1.325,IF(C29=A$12,1.355,IF(C29=A$13,1.388,IF(C29=A$14,1.432,IF(C29=A$15,1.457,IF(C29=A$16,1.495,"REPS")))))))))))))))</f>
        <v>1</v>
      </c>
      <c r="E29" s="40">
        <f>SUM(PT!C39)</f>
        <v>135</v>
      </c>
      <c r="F29" s="41">
        <f>SUM(D29*E29)</f>
        <v>135</v>
      </c>
      <c r="G29" s="41">
        <f>SUM(F29*G$1)</f>
        <v>116.3835</v>
      </c>
      <c r="H29" s="41">
        <f>SUM(F29*H$1)</f>
        <v>101.8845</v>
      </c>
      <c r="I29" s="41">
        <f>SUM(F29*I$1)</f>
        <v>90.301500000000004</v>
      </c>
      <c r="J29" t="s">
        <v>162</v>
      </c>
      <c r="K29">
        <f>SUM(PT!C5)</f>
        <v>-10</v>
      </c>
      <c r="M29">
        <f>SUM(PT!C7)</f>
        <v>-1</v>
      </c>
      <c r="N29" s="16">
        <f>IF(M$29&gt;=$K$29,M$29-$AC$25,M$29)</f>
        <v>-1.1666666666666667</v>
      </c>
      <c r="O29" s="16">
        <f t="shared" ref="O29:BZ29" si="761">IF(N$29&gt;=$K$29,N$29-$AC$25,N$29)</f>
        <v>-1.3333333333333335</v>
      </c>
      <c r="P29" s="16">
        <f t="shared" si="761"/>
        <v>-1.5000000000000002</v>
      </c>
      <c r="Q29" s="16">
        <f t="shared" si="761"/>
        <v>-1.666666666666667</v>
      </c>
      <c r="R29" s="16">
        <f t="shared" si="761"/>
        <v>-1.8333333333333337</v>
      </c>
      <c r="S29" s="16">
        <f t="shared" si="761"/>
        <v>-2.0000000000000004</v>
      </c>
      <c r="T29" s="16">
        <f t="shared" si="761"/>
        <v>-2.166666666666667</v>
      </c>
      <c r="U29" s="16">
        <f t="shared" si="761"/>
        <v>-2.3333333333333335</v>
      </c>
      <c r="V29" s="16">
        <f t="shared" si="761"/>
        <v>-2.5</v>
      </c>
      <c r="W29" s="16">
        <f t="shared" si="761"/>
        <v>-2.6666666666666665</v>
      </c>
      <c r="X29" s="16">
        <f t="shared" si="761"/>
        <v>-2.833333333333333</v>
      </c>
      <c r="Y29" s="16">
        <f t="shared" si="761"/>
        <v>-2.9999999999999996</v>
      </c>
      <c r="Z29" s="16">
        <f t="shared" si="761"/>
        <v>-3.1666666666666661</v>
      </c>
      <c r="AA29" s="16">
        <f t="shared" si="761"/>
        <v>-3.3333333333333326</v>
      </c>
      <c r="AB29" s="16">
        <f t="shared" si="761"/>
        <v>-3.4999999999999991</v>
      </c>
      <c r="AC29" s="16">
        <f t="shared" si="761"/>
        <v>-3.6666666666666656</v>
      </c>
      <c r="AD29" s="16">
        <f t="shared" si="761"/>
        <v>-3.8333333333333321</v>
      </c>
      <c r="AE29" s="16">
        <f t="shared" si="761"/>
        <v>-3.9999999999999987</v>
      </c>
      <c r="AF29" s="16">
        <f t="shared" si="761"/>
        <v>-4.1666666666666652</v>
      </c>
      <c r="AG29" s="16">
        <f t="shared" si="761"/>
        <v>-4.3333333333333321</v>
      </c>
      <c r="AH29" s="16">
        <f t="shared" si="761"/>
        <v>-4.4999999999999991</v>
      </c>
      <c r="AI29" s="16">
        <f t="shared" si="761"/>
        <v>-4.6666666666666661</v>
      </c>
      <c r="AJ29" s="16">
        <f t="shared" si="761"/>
        <v>-4.833333333333333</v>
      </c>
      <c r="AK29" s="16">
        <f t="shared" si="761"/>
        <v>-5</v>
      </c>
      <c r="AL29" s="16">
        <f t="shared" si="761"/>
        <v>-5.166666666666667</v>
      </c>
      <c r="AM29" s="16">
        <f t="shared" si="761"/>
        <v>-5.3333333333333339</v>
      </c>
      <c r="AN29" s="16">
        <f t="shared" si="761"/>
        <v>-5.5000000000000009</v>
      </c>
      <c r="AO29" s="16">
        <f t="shared" si="761"/>
        <v>-5.6666666666666679</v>
      </c>
      <c r="AP29" s="16">
        <f t="shared" si="761"/>
        <v>-5.8333333333333348</v>
      </c>
      <c r="AQ29" s="16">
        <f t="shared" si="761"/>
        <v>-6.0000000000000018</v>
      </c>
      <c r="AR29" s="16">
        <f t="shared" si="761"/>
        <v>-6.1666666666666687</v>
      </c>
      <c r="AS29" s="16">
        <f t="shared" si="761"/>
        <v>-6.3333333333333357</v>
      </c>
      <c r="AT29" s="16">
        <f t="shared" si="761"/>
        <v>-6.5000000000000027</v>
      </c>
      <c r="AU29" s="16">
        <f t="shared" si="761"/>
        <v>-6.6666666666666696</v>
      </c>
      <c r="AV29" s="16">
        <f t="shared" si="761"/>
        <v>-6.8333333333333366</v>
      </c>
      <c r="AW29" s="16">
        <f t="shared" si="761"/>
        <v>-7.0000000000000036</v>
      </c>
      <c r="AX29" s="16">
        <f t="shared" si="761"/>
        <v>-7.1666666666666705</v>
      </c>
      <c r="AY29" s="16">
        <f t="shared" si="761"/>
        <v>-7.3333333333333375</v>
      </c>
      <c r="AZ29" s="16">
        <f t="shared" si="761"/>
        <v>-7.5000000000000044</v>
      </c>
      <c r="BA29" s="16">
        <f t="shared" si="761"/>
        <v>-7.6666666666666714</v>
      </c>
      <c r="BB29" s="16">
        <f t="shared" si="761"/>
        <v>-7.8333333333333384</v>
      </c>
      <c r="BC29" s="16">
        <f t="shared" si="761"/>
        <v>-8.0000000000000053</v>
      </c>
      <c r="BD29" s="16">
        <f t="shared" si="761"/>
        <v>-8.1666666666666714</v>
      </c>
      <c r="BE29" s="16">
        <f t="shared" si="761"/>
        <v>-8.3333333333333375</v>
      </c>
      <c r="BF29" s="16">
        <f t="shared" si="761"/>
        <v>-8.5000000000000036</v>
      </c>
      <c r="BG29" s="16">
        <f t="shared" si="761"/>
        <v>-8.6666666666666696</v>
      </c>
      <c r="BH29" s="16">
        <f t="shared" si="761"/>
        <v>-8.8333333333333357</v>
      </c>
      <c r="BI29" s="16">
        <f t="shared" si="761"/>
        <v>-9.0000000000000018</v>
      </c>
      <c r="BJ29" s="16">
        <f t="shared" si="761"/>
        <v>-9.1666666666666679</v>
      </c>
      <c r="BK29" s="16">
        <f t="shared" si="761"/>
        <v>-9.3333333333333339</v>
      </c>
      <c r="BL29" s="16">
        <f t="shared" si="761"/>
        <v>-9.5</v>
      </c>
      <c r="BM29" s="16">
        <f t="shared" si="761"/>
        <v>-9.6666666666666661</v>
      </c>
      <c r="BN29" s="16">
        <f t="shared" si="761"/>
        <v>-9.8333333333333321</v>
      </c>
      <c r="BO29" s="16">
        <f t="shared" si="761"/>
        <v>-9.9999999999999982</v>
      </c>
      <c r="BP29" s="16">
        <f t="shared" si="761"/>
        <v>-10.166666666666664</v>
      </c>
      <c r="BQ29" s="16">
        <f t="shared" si="761"/>
        <v>-10.166666666666664</v>
      </c>
      <c r="BR29" s="16">
        <f t="shared" si="761"/>
        <v>-10.166666666666664</v>
      </c>
      <c r="BS29" s="16">
        <f t="shared" si="761"/>
        <v>-10.166666666666664</v>
      </c>
      <c r="BT29" s="16">
        <f t="shared" si="761"/>
        <v>-10.166666666666664</v>
      </c>
      <c r="BU29" s="16">
        <f t="shared" si="761"/>
        <v>-10.166666666666664</v>
      </c>
      <c r="BV29" s="16">
        <f t="shared" si="761"/>
        <v>-10.166666666666664</v>
      </c>
      <c r="BW29" s="16">
        <f t="shared" si="761"/>
        <v>-10.166666666666664</v>
      </c>
      <c r="BX29" s="16">
        <f t="shared" si="761"/>
        <v>-10.166666666666664</v>
      </c>
      <c r="BY29" s="16">
        <f t="shared" si="761"/>
        <v>-10.166666666666664</v>
      </c>
      <c r="BZ29" s="16">
        <f t="shared" si="761"/>
        <v>-10.166666666666664</v>
      </c>
      <c r="CA29" s="16">
        <f t="shared" ref="CA29:CP29" si="762">IF(BZ$29&gt;=$K$29,BZ$29-$AC$25,BZ$29)</f>
        <v>-10.166666666666664</v>
      </c>
      <c r="CB29" s="16">
        <f t="shared" si="762"/>
        <v>-10.166666666666664</v>
      </c>
      <c r="CC29" s="16">
        <f t="shared" si="762"/>
        <v>-10.166666666666664</v>
      </c>
      <c r="CD29" s="16">
        <f t="shared" si="762"/>
        <v>-10.166666666666664</v>
      </c>
      <c r="CE29" s="16">
        <f t="shared" si="762"/>
        <v>-10.166666666666664</v>
      </c>
      <c r="CF29" s="16">
        <f t="shared" si="762"/>
        <v>-10.166666666666664</v>
      </c>
      <c r="CG29" s="16">
        <f t="shared" si="762"/>
        <v>-10.166666666666664</v>
      </c>
      <c r="CH29" s="16">
        <f t="shared" si="762"/>
        <v>-10.166666666666664</v>
      </c>
      <c r="CI29" s="16">
        <f t="shared" si="762"/>
        <v>-10.166666666666664</v>
      </c>
      <c r="CJ29" s="16">
        <f t="shared" si="762"/>
        <v>-10.166666666666664</v>
      </c>
      <c r="CK29" s="16">
        <f t="shared" si="762"/>
        <v>-10.166666666666664</v>
      </c>
      <c r="CL29" s="16">
        <f t="shared" si="762"/>
        <v>-10.166666666666664</v>
      </c>
      <c r="CM29" s="16">
        <f t="shared" si="762"/>
        <v>-10.166666666666664</v>
      </c>
      <c r="CN29" s="16">
        <f t="shared" si="762"/>
        <v>-10.166666666666664</v>
      </c>
      <c r="CO29" s="16">
        <f t="shared" si="762"/>
        <v>-10.166666666666664</v>
      </c>
      <c r="CP29" s="16">
        <f t="shared" si="762"/>
        <v>-10.166666666666664</v>
      </c>
      <c r="CQ29" s="16">
        <f t="shared" ref="CQ29:CZ29" si="763">IF(CP$29&gt;=$K$29,CP$29-$AC$25,CP$29)</f>
        <v>-10.166666666666664</v>
      </c>
      <c r="CR29" s="16">
        <f t="shared" si="763"/>
        <v>-10.166666666666664</v>
      </c>
      <c r="CS29" s="16">
        <f t="shared" si="763"/>
        <v>-10.166666666666664</v>
      </c>
      <c r="CT29" s="16">
        <f t="shared" si="763"/>
        <v>-10.166666666666664</v>
      </c>
      <c r="CU29" s="16">
        <f t="shared" si="763"/>
        <v>-10.166666666666664</v>
      </c>
      <c r="CV29" s="16">
        <f t="shared" si="763"/>
        <v>-10.166666666666664</v>
      </c>
      <c r="CW29" s="16">
        <f t="shared" si="763"/>
        <v>-10.166666666666664</v>
      </c>
      <c r="CX29" s="16">
        <f t="shared" si="763"/>
        <v>-10.166666666666664</v>
      </c>
      <c r="CY29" s="16">
        <f t="shared" si="763"/>
        <v>-10.166666666666664</v>
      </c>
      <c r="CZ29" s="16">
        <f t="shared" si="763"/>
        <v>-10.166666666666664</v>
      </c>
      <c r="DA29" s="16">
        <f t="shared" ref="DA29:FL29" si="764">IF(CZ$29&gt;=$K$29,CZ$29-$AC$25,CZ$29)</f>
        <v>-10.166666666666664</v>
      </c>
      <c r="DB29" s="16">
        <f t="shared" si="764"/>
        <v>-10.166666666666664</v>
      </c>
      <c r="DC29" s="16">
        <f t="shared" si="764"/>
        <v>-10.166666666666664</v>
      </c>
      <c r="DD29" s="16">
        <f t="shared" si="764"/>
        <v>-10.166666666666664</v>
      </c>
      <c r="DE29" s="16">
        <f t="shared" si="764"/>
        <v>-10.166666666666664</v>
      </c>
      <c r="DF29" s="16">
        <f t="shared" si="764"/>
        <v>-10.166666666666664</v>
      </c>
      <c r="DG29" s="16">
        <f t="shared" si="764"/>
        <v>-10.166666666666664</v>
      </c>
      <c r="DH29" s="16">
        <f t="shared" si="764"/>
        <v>-10.166666666666664</v>
      </c>
      <c r="DI29" s="16">
        <f t="shared" si="764"/>
        <v>-10.166666666666664</v>
      </c>
      <c r="DJ29" s="16">
        <f t="shared" si="764"/>
        <v>-10.166666666666664</v>
      </c>
      <c r="DK29" s="16">
        <f t="shared" si="764"/>
        <v>-10.166666666666664</v>
      </c>
      <c r="DL29" s="16">
        <f t="shared" si="764"/>
        <v>-10.166666666666664</v>
      </c>
      <c r="DM29" s="16">
        <f t="shared" si="764"/>
        <v>-10.166666666666664</v>
      </c>
      <c r="DN29" s="16">
        <f t="shared" si="764"/>
        <v>-10.166666666666664</v>
      </c>
      <c r="DO29" s="16">
        <f t="shared" si="764"/>
        <v>-10.166666666666664</v>
      </c>
      <c r="DP29" s="16">
        <f t="shared" si="764"/>
        <v>-10.166666666666664</v>
      </c>
      <c r="DQ29" s="16">
        <f t="shared" si="764"/>
        <v>-10.166666666666664</v>
      </c>
      <c r="DR29" s="16">
        <f t="shared" si="764"/>
        <v>-10.166666666666664</v>
      </c>
      <c r="DS29" s="16">
        <f t="shared" si="764"/>
        <v>-10.166666666666664</v>
      </c>
      <c r="DT29" s="16">
        <f t="shared" si="764"/>
        <v>-10.166666666666664</v>
      </c>
      <c r="DU29" s="16">
        <f t="shared" si="764"/>
        <v>-10.166666666666664</v>
      </c>
      <c r="DV29" s="16">
        <f t="shared" si="764"/>
        <v>-10.166666666666664</v>
      </c>
      <c r="DW29" s="16">
        <f t="shared" si="764"/>
        <v>-10.166666666666664</v>
      </c>
      <c r="DX29" s="16">
        <f t="shared" si="764"/>
        <v>-10.166666666666664</v>
      </c>
      <c r="DY29" s="16">
        <f t="shared" si="764"/>
        <v>-10.166666666666664</v>
      </c>
      <c r="DZ29" s="16">
        <f t="shared" si="764"/>
        <v>-10.166666666666664</v>
      </c>
      <c r="EA29" s="16">
        <f t="shared" si="764"/>
        <v>-10.166666666666664</v>
      </c>
      <c r="EB29" s="16">
        <f t="shared" si="764"/>
        <v>-10.166666666666664</v>
      </c>
      <c r="EC29" s="16">
        <f t="shared" si="764"/>
        <v>-10.166666666666664</v>
      </c>
      <c r="ED29" s="16">
        <f t="shared" si="764"/>
        <v>-10.166666666666664</v>
      </c>
      <c r="EE29" s="16">
        <f t="shared" si="764"/>
        <v>-10.166666666666664</v>
      </c>
      <c r="EF29" s="16">
        <f t="shared" si="764"/>
        <v>-10.166666666666664</v>
      </c>
      <c r="EG29" s="16">
        <f t="shared" si="764"/>
        <v>-10.166666666666664</v>
      </c>
      <c r="EH29" s="16">
        <f t="shared" si="764"/>
        <v>-10.166666666666664</v>
      </c>
      <c r="EI29" s="16">
        <f t="shared" si="764"/>
        <v>-10.166666666666664</v>
      </c>
      <c r="EJ29" s="16">
        <f t="shared" si="764"/>
        <v>-10.166666666666664</v>
      </c>
      <c r="EK29" s="16">
        <f t="shared" si="764"/>
        <v>-10.166666666666664</v>
      </c>
      <c r="EL29" s="16">
        <f t="shared" si="764"/>
        <v>-10.166666666666664</v>
      </c>
      <c r="EM29" s="16">
        <f t="shared" si="764"/>
        <v>-10.166666666666664</v>
      </c>
      <c r="EN29" s="16">
        <f t="shared" si="764"/>
        <v>-10.166666666666664</v>
      </c>
      <c r="EO29" s="16">
        <f t="shared" si="764"/>
        <v>-10.166666666666664</v>
      </c>
      <c r="EP29" s="16">
        <f t="shared" si="764"/>
        <v>-10.166666666666664</v>
      </c>
      <c r="EQ29" s="16">
        <f t="shared" si="764"/>
        <v>-10.166666666666664</v>
      </c>
      <c r="ER29" s="16">
        <f t="shared" si="764"/>
        <v>-10.166666666666664</v>
      </c>
      <c r="ES29" s="16">
        <f t="shared" si="764"/>
        <v>-10.166666666666664</v>
      </c>
      <c r="ET29" s="16">
        <f t="shared" si="764"/>
        <v>-10.166666666666664</v>
      </c>
      <c r="EU29" s="16">
        <f t="shared" si="764"/>
        <v>-10.166666666666664</v>
      </c>
      <c r="EV29" s="16">
        <f t="shared" si="764"/>
        <v>-10.166666666666664</v>
      </c>
      <c r="EW29" s="16">
        <f t="shared" si="764"/>
        <v>-10.166666666666664</v>
      </c>
      <c r="EX29" s="16">
        <f t="shared" si="764"/>
        <v>-10.166666666666664</v>
      </c>
      <c r="EY29" s="16">
        <f t="shared" si="764"/>
        <v>-10.166666666666664</v>
      </c>
      <c r="EZ29" s="16">
        <f t="shared" si="764"/>
        <v>-10.166666666666664</v>
      </c>
      <c r="FA29" s="16">
        <f t="shared" si="764"/>
        <v>-10.166666666666664</v>
      </c>
      <c r="FB29" s="16">
        <f t="shared" si="764"/>
        <v>-10.166666666666664</v>
      </c>
      <c r="FC29" s="16">
        <f t="shared" si="764"/>
        <v>-10.166666666666664</v>
      </c>
      <c r="FD29" s="16">
        <f t="shared" si="764"/>
        <v>-10.166666666666664</v>
      </c>
      <c r="FE29" s="16">
        <f t="shared" si="764"/>
        <v>-10.166666666666664</v>
      </c>
      <c r="FF29" s="16">
        <f t="shared" si="764"/>
        <v>-10.166666666666664</v>
      </c>
      <c r="FG29" s="16">
        <f t="shared" si="764"/>
        <v>-10.166666666666664</v>
      </c>
      <c r="FH29" s="16">
        <f t="shared" si="764"/>
        <v>-10.166666666666664</v>
      </c>
      <c r="FI29" s="16">
        <f t="shared" si="764"/>
        <v>-10.166666666666664</v>
      </c>
      <c r="FJ29" s="16">
        <f t="shared" si="764"/>
        <v>-10.166666666666664</v>
      </c>
      <c r="FK29" s="16">
        <f t="shared" si="764"/>
        <v>-10.166666666666664</v>
      </c>
      <c r="FL29" s="16">
        <f t="shared" si="764"/>
        <v>-10.166666666666664</v>
      </c>
      <c r="FM29" s="16">
        <f t="shared" ref="FM29:HA29" si="765">IF(FL$29&gt;=$K$29,FL$29-$AC$25,FL$29)</f>
        <v>-10.166666666666664</v>
      </c>
      <c r="FN29" s="16">
        <f t="shared" si="765"/>
        <v>-10.166666666666664</v>
      </c>
      <c r="FO29" s="16">
        <f t="shared" si="765"/>
        <v>-10.166666666666664</v>
      </c>
      <c r="FP29" s="16">
        <f t="shared" si="765"/>
        <v>-10.166666666666664</v>
      </c>
      <c r="FQ29" s="16">
        <f t="shared" si="765"/>
        <v>-10.166666666666664</v>
      </c>
      <c r="FR29" s="16">
        <f t="shared" si="765"/>
        <v>-10.166666666666664</v>
      </c>
      <c r="FS29" s="16">
        <f t="shared" si="765"/>
        <v>-10.166666666666664</v>
      </c>
      <c r="FT29" s="16">
        <f t="shared" si="765"/>
        <v>-10.166666666666664</v>
      </c>
      <c r="FU29" s="16">
        <f t="shared" si="765"/>
        <v>-10.166666666666664</v>
      </c>
      <c r="FV29" s="16">
        <f t="shared" si="765"/>
        <v>-10.166666666666664</v>
      </c>
      <c r="FW29" s="16">
        <f t="shared" si="765"/>
        <v>-10.166666666666664</v>
      </c>
      <c r="FX29" s="16">
        <f t="shared" si="765"/>
        <v>-10.166666666666664</v>
      </c>
      <c r="FY29" s="16">
        <f t="shared" si="765"/>
        <v>-10.166666666666664</v>
      </c>
      <c r="FZ29" s="16">
        <f t="shared" si="765"/>
        <v>-10.166666666666664</v>
      </c>
      <c r="GA29" s="16">
        <f t="shared" si="765"/>
        <v>-10.166666666666664</v>
      </c>
      <c r="GB29" s="16">
        <f t="shared" si="765"/>
        <v>-10.166666666666664</v>
      </c>
      <c r="GC29" s="16">
        <f t="shared" si="765"/>
        <v>-10.166666666666664</v>
      </c>
      <c r="GD29" s="16">
        <f t="shared" si="765"/>
        <v>-10.166666666666664</v>
      </c>
      <c r="GE29" s="16">
        <f t="shared" si="765"/>
        <v>-10.166666666666664</v>
      </c>
      <c r="GF29" s="16">
        <f t="shared" si="765"/>
        <v>-10.166666666666664</v>
      </c>
      <c r="GG29" s="16">
        <f t="shared" si="765"/>
        <v>-10.166666666666664</v>
      </c>
      <c r="GH29" s="16">
        <f t="shared" si="765"/>
        <v>-10.166666666666664</v>
      </c>
      <c r="GI29" s="16">
        <f t="shared" si="765"/>
        <v>-10.166666666666664</v>
      </c>
      <c r="GJ29" s="16">
        <f t="shared" si="765"/>
        <v>-10.166666666666664</v>
      </c>
      <c r="GK29" s="16">
        <f t="shared" si="765"/>
        <v>-10.166666666666664</v>
      </c>
      <c r="GL29" s="16">
        <f t="shared" si="765"/>
        <v>-10.166666666666664</v>
      </c>
      <c r="GM29" s="16">
        <f t="shared" si="765"/>
        <v>-10.166666666666664</v>
      </c>
      <c r="GN29" s="16">
        <f t="shared" si="765"/>
        <v>-10.166666666666664</v>
      </c>
      <c r="GO29" s="16">
        <f t="shared" si="765"/>
        <v>-10.166666666666664</v>
      </c>
      <c r="GP29" s="16">
        <f t="shared" si="765"/>
        <v>-10.166666666666664</v>
      </c>
      <c r="GQ29" s="16">
        <f t="shared" si="765"/>
        <v>-10.166666666666664</v>
      </c>
      <c r="GR29" s="16">
        <f t="shared" si="765"/>
        <v>-10.166666666666664</v>
      </c>
      <c r="GS29" s="16">
        <f t="shared" si="765"/>
        <v>-10.166666666666664</v>
      </c>
      <c r="GT29" s="16">
        <f t="shared" si="765"/>
        <v>-10.166666666666664</v>
      </c>
      <c r="GU29" s="16">
        <f t="shared" si="765"/>
        <v>-10.166666666666664</v>
      </c>
      <c r="GV29" s="16">
        <f t="shared" si="765"/>
        <v>-10.166666666666664</v>
      </c>
      <c r="GW29" s="16">
        <f t="shared" si="765"/>
        <v>-10.166666666666664</v>
      </c>
      <c r="GX29" s="16">
        <f t="shared" si="765"/>
        <v>-10.166666666666664</v>
      </c>
      <c r="GY29" s="16">
        <f t="shared" si="765"/>
        <v>-10.166666666666664</v>
      </c>
      <c r="GZ29" s="16">
        <f t="shared" si="765"/>
        <v>-10.166666666666664</v>
      </c>
      <c r="HA29" s="16">
        <f t="shared" si="765"/>
        <v>-10.166666666666664</v>
      </c>
      <c r="HB29" s="16">
        <f t="shared" ref="HB29:JM29" si="766">IF(HA$29&gt;=$K$29,HA$29-$AC$25,HA$29)</f>
        <v>-10.166666666666664</v>
      </c>
      <c r="HC29" s="16">
        <f t="shared" si="766"/>
        <v>-10.166666666666664</v>
      </c>
      <c r="HD29" s="16">
        <f t="shared" si="766"/>
        <v>-10.166666666666664</v>
      </c>
      <c r="HE29" s="16">
        <f t="shared" si="766"/>
        <v>-10.166666666666664</v>
      </c>
      <c r="HF29" s="16">
        <f t="shared" si="766"/>
        <v>-10.166666666666664</v>
      </c>
      <c r="HG29" s="16">
        <f t="shared" si="766"/>
        <v>-10.166666666666664</v>
      </c>
      <c r="HH29" s="16">
        <f t="shared" si="766"/>
        <v>-10.166666666666664</v>
      </c>
      <c r="HI29" s="16">
        <f t="shared" si="766"/>
        <v>-10.166666666666664</v>
      </c>
      <c r="HJ29" s="16">
        <f t="shared" si="766"/>
        <v>-10.166666666666664</v>
      </c>
      <c r="HK29" s="16">
        <f t="shared" si="766"/>
        <v>-10.166666666666664</v>
      </c>
      <c r="HL29" s="16">
        <f t="shared" si="766"/>
        <v>-10.166666666666664</v>
      </c>
      <c r="HM29" s="16">
        <f t="shared" si="766"/>
        <v>-10.166666666666664</v>
      </c>
      <c r="HN29" s="16">
        <f t="shared" si="766"/>
        <v>-10.166666666666664</v>
      </c>
      <c r="HO29" s="16">
        <f t="shared" si="766"/>
        <v>-10.166666666666664</v>
      </c>
      <c r="HP29" s="16">
        <f t="shared" si="766"/>
        <v>-10.166666666666664</v>
      </c>
      <c r="HQ29" s="16">
        <f t="shared" si="766"/>
        <v>-10.166666666666664</v>
      </c>
      <c r="HR29" s="16">
        <f t="shared" si="766"/>
        <v>-10.166666666666664</v>
      </c>
      <c r="HS29" s="16">
        <f t="shared" si="766"/>
        <v>-10.166666666666664</v>
      </c>
      <c r="HT29" s="16">
        <f t="shared" si="766"/>
        <v>-10.166666666666664</v>
      </c>
      <c r="HU29" s="16">
        <f t="shared" si="766"/>
        <v>-10.166666666666664</v>
      </c>
      <c r="HV29" s="16">
        <f t="shared" si="766"/>
        <v>-10.166666666666664</v>
      </c>
      <c r="HW29" s="16">
        <f t="shared" si="766"/>
        <v>-10.166666666666664</v>
      </c>
      <c r="HX29" s="16">
        <f t="shared" si="766"/>
        <v>-10.166666666666664</v>
      </c>
      <c r="HY29" s="16">
        <f t="shared" si="766"/>
        <v>-10.166666666666664</v>
      </c>
      <c r="HZ29" s="16">
        <f t="shared" si="766"/>
        <v>-10.166666666666664</v>
      </c>
      <c r="IA29" s="16">
        <f t="shared" si="766"/>
        <v>-10.166666666666664</v>
      </c>
      <c r="IB29" s="16">
        <f t="shared" si="766"/>
        <v>-10.166666666666664</v>
      </c>
      <c r="IC29" s="16">
        <f t="shared" si="766"/>
        <v>-10.166666666666664</v>
      </c>
      <c r="ID29" s="16">
        <f t="shared" si="766"/>
        <v>-10.166666666666664</v>
      </c>
      <c r="IE29" s="16">
        <f t="shared" si="766"/>
        <v>-10.166666666666664</v>
      </c>
      <c r="IF29" s="16">
        <f t="shared" si="766"/>
        <v>-10.166666666666664</v>
      </c>
      <c r="IG29" s="16">
        <f t="shared" si="766"/>
        <v>-10.166666666666664</v>
      </c>
      <c r="IH29" s="16">
        <f t="shared" si="766"/>
        <v>-10.166666666666664</v>
      </c>
      <c r="II29" s="16">
        <f t="shared" si="766"/>
        <v>-10.166666666666664</v>
      </c>
      <c r="IJ29" s="16">
        <f t="shared" si="766"/>
        <v>-10.166666666666664</v>
      </c>
      <c r="IK29" s="16">
        <f t="shared" si="766"/>
        <v>-10.166666666666664</v>
      </c>
      <c r="IL29" s="16">
        <f t="shared" si="766"/>
        <v>-10.166666666666664</v>
      </c>
      <c r="IM29" s="16">
        <f t="shared" si="766"/>
        <v>-10.166666666666664</v>
      </c>
      <c r="IN29" s="16">
        <f t="shared" si="766"/>
        <v>-10.166666666666664</v>
      </c>
      <c r="IO29" s="16">
        <f t="shared" si="766"/>
        <v>-10.166666666666664</v>
      </c>
      <c r="IP29" s="16">
        <f t="shared" si="766"/>
        <v>-10.166666666666664</v>
      </c>
      <c r="IQ29" s="16">
        <f t="shared" si="766"/>
        <v>-10.166666666666664</v>
      </c>
      <c r="IR29" s="16">
        <f t="shared" si="766"/>
        <v>-10.166666666666664</v>
      </c>
      <c r="IS29" s="16">
        <f t="shared" si="766"/>
        <v>-10.166666666666664</v>
      </c>
      <c r="IT29" s="16">
        <f t="shared" si="766"/>
        <v>-10.166666666666664</v>
      </c>
      <c r="IU29" s="16">
        <f t="shared" si="766"/>
        <v>-10.166666666666664</v>
      </c>
      <c r="IV29" s="16">
        <f t="shared" si="766"/>
        <v>-10.166666666666664</v>
      </c>
      <c r="IW29" s="16">
        <f t="shared" si="766"/>
        <v>-10.166666666666664</v>
      </c>
      <c r="IX29" s="16">
        <f t="shared" si="766"/>
        <v>-10.166666666666664</v>
      </c>
      <c r="IY29" s="16">
        <f t="shared" si="766"/>
        <v>-10.166666666666664</v>
      </c>
      <c r="IZ29" s="16">
        <f t="shared" si="766"/>
        <v>-10.166666666666664</v>
      </c>
      <c r="JA29" s="16">
        <f t="shared" si="766"/>
        <v>-10.166666666666664</v>
      </c>
      <c r="JB29" s="16">
        <f t="shared" si="766"/>
        <v>-10.166666666666664</v>
      </c>
      <c r="JC29" s="16">
        <f t="shared" si="766"/>
        <v>-10.166666666666664</v>
      </c>
      <c r="JD29" s="16">
        <f t="shared" si="766"/>
        <v>-10.166666666666664</v>
      </c>
      <c r="JE29" s="16">
        <f t="shared" si="766"/>
        <v>-10.166666666666664</v>
      </c>
      <c r="JF29" s="16">
        <f t="shared" si="766"/>
        <v>-10.166666666666664</v>
      </c>
      <c r="JG29" s="16">
        <f t="shared" si="766"/>
        <v>-10.166666666666664</v>
      </c>
      <c r="JH29" s="16">
        <f t="shared" si="766"/>
        <v>-10.166666666666664</v>
      </c>
      <c r="JI29" s="16">
        <f t="shared" si="766"/>
        <v>-10.166666666666664</v>
      </c>
      <c r="JJ29" s="16">
        <f t="shared" si="766"/>
        <v>-10.166666666666664</v>
      </c>
      <c r="JK29" s="16">
        <f t="shared" si="766"/>
        <v>-10.166666666666664</v>
      </c>
      <c r="JL29" s="16">
        <f t="shared" si="766"/>
        <v>-10.166666666666664</v>
      </c>
      <c r="JM29" s="16">
        <f t="shared" si="766"/>
        <v>-10.166666666666664</v>
      </c>
      <c r="JN29" s="16">
        <f t="shared" ref="JN29:LY29" si="767">IF(JM$29&gt;=$K$29,JM$29-$AC$25,JM$29)</f>
        <v>-10.166666666666664</v>
      </c>
      <c r="JO29" s="16">
        <f t="shared" si="767"/>
        <v>-10.166666666666664</v>
      </c>
      <c r="JP29" s="16">
        <f t="shared" si="767"/>
        <v>-10.166666666666664</v>
      </c>
      <c r="JQ29" s="16">
        <f t="shared" si="767"/>
        <v>-10.166666666666664</v>
      </c>
      <c r="JR29" s="16">
        <f t="shared" si="767"/>
        <v>-10.166666666666664</v>
      </c>
      <c r="JS29" s="16">
        <f t="shared" si="767"/>
        <v>-10.166666666666664</v>
      </c>
      <c r="JT29" s="16">
        <f t="shared" si="767"/>
        <v>-10.166666666666664</v>
      </c>
      <c r="JU29" s="16">
        <f t="shared" si="767"/>
        <v>-10.166666666666664</v>
      </c>
      <c r="JV29" s="16">
        <f t="shared" si="767"/>
        <v>-10.166666666666664</v>
      </c>
      <c r="JW29" s="16">
        <f t="shared" si="767"/>
        <v>-10.166666666666664</v>
      </c>
      <c r="JX29" s="16">
        <f t="shared" si="767"/>
        <v>-10.166666666666664</v>
      </c>
      <c r="JY29" s="16">
        <f t="shared" si="767"/>
        <v>-10.166666666666664</v>
      </c>
      <c r="JZ29" s="16">
        <f t="shared" si="767"/>
        <v>-10.166666666666664</v>
      </c>
      <c r="KA29" s="16">
        <f t="shared" si="767"/>
        <v>-10.166666666666664</v>
      </c>
      <c r="KB29" s="16">
        <f t="shared" si="767"/>
        <v>-10.166666666666664</v>
      </c>
      <c r="KC29" s="16">
        <f t="shared" si="767"/>
        <v>-10.166666666666664</v>
      </c>
      <c r="KD29" s="16">
        <f t="shared" si="767"/>
        <v>-10.166666666666664</v>
      </c>
      <c r="KE29" s="16">
        <f t="shared" si="767"/>
        <v>-10.166666666666664</v>
      </c>
      <c r="KF29" s="16">
        <f t="shared" si="767"/>
        <v>-10.166666666666664</v>
      </c>
      <c r="KG29" s="16">
        <f t="shared" si="767"/>
        <v>-10.166666666666664</v>
      </c>
      <c r="KH29" s="16">
        <f t="shared" si="767"/>
        <v>-10.166666666666664</v>
      </c>
      <c r="KI29" s="16">
        <f t="shared" si="767"/>
        <v>-10.166666666666664</v>
      </c>
      <c r="KJ29" s="16">
        <f t="shared" si="767"/>
        <v>-10.166666666666664</v>
      </c>
      <c r="KK29" s="16">
        <f t="shared" si="767"/>
        <v>-10.166666666666664</v>
      </c>
      <c r="KL29" s="16">
        <f t="shared" si="767"/>
        <v>-10.166666666666664</v>
      </c>
      <c r="KM29" s="16">
        <f t="shared" si="767"/>
        <v>-10.166666666666664</v>
      </c>
      <c r="KN29" s="16">
        <f t="shared" si="767"/>
        <v>-10.166666666666664</v>
      </c>
      <c r="KO29" s="16">
        <f t="shared" si="767"/>
        <v>-10.166666666666664</v>
      </c>
      <c r="KP29" s="16">
        <f t="shared" si="767"/>
        <v>-10.166666666666664</v>
      </c>
      <c r="KQ29" s="16">
        <f t="shared" si="767"/>
        <v>-10.166666666666664</v>
      </c>
      <c r="KR29" s="16">
        <f t="shared" si="767"/>
        <v>-10.166666666666664</v>
      </c>
      <c r="KS29" s="16">
        <f t="shared" si="767"/>
        <v>-10.166666666666664</v>
      </c>
      <c r="KT29" s="16">
        <f t="shared" si="767"/>
        <v>-10.166666666666664</v>
      </c>
      <c r="KU29" s="16">
        <f t="shared" si="767"/>
        <v>-10.166666666666664</v>
      </c>
      <c r="KV29" s="16">
        <f t="shared" si="767"/>
        <v>-10.166666666666664</v>
      </c>
      <c r="KW29" s="16">
        <f t="shared" si="767"/>
        <v>-10.166666666666664</v>
      </c>
      <c r="KX29" s="16">
        <f t="shared" si="767"/>
        <v>-10.166666666666664</v>
      </c>
      <c r="KY29" s="16">
        <f t="shared" si="767"/>
        <v>-10.166666666666664</v>
      </c>
      <c r="KZ29" s="16">
        <f t="shared" si="767"/>
        <v>-10.166666666666664</v>
      </c>
      <c r="LA29" s="16">
        <f t="shared" si="767"/>
        <v>-10.166666666666664</v>
      </c>
      <c r="LB29" s="16">
        <f t="shared" si="767"/>
        <v>-10.166666666666664</v>
      </c>
      <c r="LC29" s="16">
        <f t="shared" si="767"/>
        <v>-10.166666666666664</v>
      </c>
      <c r="LD29" s="16">
        <f t="shared" si="767"/>
        <v>-10.166666666666664</v>
      </c>
      <c r="LE29" s="16">
        <f t="shared" si="767"/>
        <v>-10.166666666666664</v>
      </c>
      <c r="LF29" s="16">
        <f t="shared" si="767"/>
        <v>-10.166666666666664</v>
      </c>
      <c r="LG29" s="16">
        <f t="shared" si="767"/>
        <v>-10.166666666666664</v>
      </c>
      <c r="LH29" s="16">
        <f t="shared" si="767"/>
        <v>-10.166666666666664</v>
      </c>
      <c r="LI29" s="16">
        <f t="shared" si="767"/>
        <v>-10.166666666666664</v>
      </c>
      <c r="LJ29" s="16">
        <f t="shared" si="767"/>
        <v>-10.166666666666664</v>
      </c>
      <c r="LK29" s="16">
        <f t="shared" si="767"/>
        <v>-10.166666666666664</v>
      </c>
      <c r="LL29" s="16">
        <f t="shared" si="767"/>
        <v>-10.166666666666664</v>
      </c>
      <c r="LM29" s="16">
        <f t="shared" si="767"/>
        <v>-10.166666666666664</v>
      </c>
      <c r="LN29" s="16">
        <f t="shared" si="767"/>
        <v>-10.166666666666664</v>
      </c>
      <c r="LO29" s="16">
        <f t="shared" si="767"/>
        <v>-10.166666666666664</v>
      </c>
      <c r="LP29" s="16">
        <f t="shared" si="767"/>
        <v>-10.166666666666664</v>
      </c>
      <c r="LQ29" s="16">
        <f t="shared" si="767"/>
        <v>-10.166666666666664</v>
      </c>
      <c r="LR29" s="16">
        <f t="shared" si="767"/>
        <v>-10.166666666666664</v>
      </c>
      <c r="LS29" s="16">
        <f t="shared" si="767"/>
        <v>-10.166666666666664</v>
      </c>
      <c r="LT29" s="16">
        <f t="shared" si="767"/>
        <v>-10.166666666666664</v>
      </c>
      <c r="LU29" s="16">
        <f t="shared" si="767"/>
        <v>-10.166666666666664</v>
      </c>
      <c r="LV29" s="16">
        <f t="shared" si="767"/>
        <v>-10.166666666666664</v>
      </c>
      <c r="LW29" s="16">
        <f t="shared" si="767"/>
        <v>-10.166666666666664</v>
      </c>
      <c r="LX29" s="16">
        <f t="shared" si="767"/>
        <v>-10.166666666666664</v>
      </c>
      <c r="LY29" s="16">
        <f t="shared" si="767"/>
        <v>-10.166666666666664</v>
      </c>
      <c r="LZ29" s="16">
        <f t="shared" ref="LZ29:OK29" si="768">IF(LY$29&gt;=$K$29,LY$29-$AC$25,LY$29)</f>
        <v>-10.166666666666664</v>
      </c>
      <c r="MA29" s="16">
        <f t="shared" si="768"/>
        <v>-10.166666666666664</v>
      </c>
      <c r="MB29" s="16">
        <f t="shared" si="768"/>
        <v>-10.166666666666664</v>
      </c>
      <c r="MC29" s="16">
        <f t="shared" si="768"/>
        <v>-10.166666666666664</v>
      </c>
      <c r="MD29" s="16">
        <f t="shared" si="768"/>
        <v>-10.166666666666664</v>
      </c>
      <c r="ME29" s="16">
        <f t="shared" si="768"/>
        <v>-10.166666666666664</v>
      </c>
      <c r="MF29" s="16">
        <f t="shared" si="768"/>
        <v>-10.166666666666664</v>
      </c>
      <c r="MG29" s="16">
        <f t="shared" si="768"/>
        <v>-10.166666666666664</v>
      </c>
      <c r="MH29" s="16">
        <f t="shared" si="768"/>
        <v>-10.166666666666664</v>
      </c>
      <c r="MI29" s="16">
        <f t="shared" si="768"/>
        <v>-10.166666666666664</v>
      </c>
      <c r="MJ29" s="16">
        <f t="shared" si="768"/>
        <v>-10.166666666666664</v>
      </c>
      <c r="MK29" s="16">
        <f t="shared" si="768"/>
        <v>-10.166666666666664</v>
      </c>
      <c r="ML29" s="16">
        <f t="shared" si="768"/>
        <v>-10.166666666666664</v>
      </c>
      <c r="MM29" s="16">
        <f t="shared" si="768"/>
        <v>-10.166666666666664</v>
      </c>
      <c r="MN29" s="16">
        <f t="shared" si="768"/>
        <v>-10.166666666666664</v>
      </c>
      <c r="MO29" s="16">
        <f t="shared" si="768"/>
        <v>-10.166666666666664</v>
      </c>
      <c r="MP29" s="16">
        <f t="shared" si="768"/>
        <v>-10.166666666666664</v>
      </c>
      <c r="MQ29" s="16">
        <f t="shared" si="768"/>
        <v>-10.166666666666664</v>
      </c>
      <c r="MR29" s="16">
        <f t="shared" si="768"/>
        <v>-10.166666666666664</v>
      </c>
      <c r="MS29" s="16">
        <f t="shared" si="768"/>
        <v>-10.166666666666664</v>
      </c>
      <c r="MT29" s="16">
        <f t="shared" si="768"/>
        <v>-10.166666666666664</v>
      </c>
      <c r="MU29" s="16">
        <f t="shared" si="768"/>
        <v>-10.166666666666664</v>
      </c>
      <c r="MV29" s="16">
        <f t="shared" si="768"/>
        <v>-10.166666666666664</v>
      </c>
      <c r="MW29" s="16">
        <f t="shared" si="768"/>
        <v>-10.166666666666664</v>
      </c>
      <c r="MX29" s="16">
        <f t="shared" si="768"/>
        <v>-10.166666666666664</v>
      </c>
      <c r="MY29" s="16">
        <f t="shared" si="768"/>
        <v>-10.166666666666664</v>
      </c>
      <c r="MZ29" s="16">
        <f t="shared" si="768"/>
        <v>-10.166666666666664</v>
      </c>
      <c r="NA29" s="16">
        <f t="shared" si="768"/>
        <v>-10.166666666666664</v>
      </c>
      <c r="NB29" s="16">
        <f t="shared" si="768"/>
        <v>-10.166666666666664</v>
      </c>
      <c r="NC29" s="16">
        <f t="shared" si="768"/>
        <v>-10.166666666666664</v>
      </c>
      <c r="ND29" s="16">
        <f t="shared" si="768"/>
        <v>-10.166666666666664</v>
      </c>
      <c r="NE29" s="16">
        <f t="shared" si="768"/>
        <v>-10.166666666666664</v>
      </c>
      <c r="NF29" s="16">
        <f t="shared" si="768"/>
        <v>-10.166666666666664</v>
      </c>
      <c r="NG29" s="16">
        <f t="shared" si="768"/>
        <v>-10.166666666666664</v>
      </c>
      <c r="NH29" s="16">
        <f t="shared" si="768"/>
        <v>-10.166666666666664</v>
      </c>
      <c r="NI29" s="16">
        <f t="shared" si="768"/>
        <v>-10.166666666666664</v>
      </c>
      <c r="NJ29" s="16">
        <f t="shared" si="768"/>
        <v>-10.166666666666664</v>
      </c>
      <c r="NK29" s="16">
        <f t="shared" si="768"/>
        <v>-10.166666666666664</v>
      </c>
      <c r="NL29" s="16">
        <f t="shared" si="768"/>
        <v>-10.166666666666664</v>
      </c>
      <c r="NM29" s="16">
        <f t="shared" si="768"/>
        <v>-10.166666666666664</v>
      </c>
      <c r="NN29" s="16">
        <f t="shared" si="768"/>
        <v>-10.166666666666664</v>
      </c>
      <c r="NO29" s="16">
        <f t="shared" si="768"/>
        <v>-10.166666666666664</v>
      </c>
      <c r="NP29" s="16">
        <f t="shared" si="768"/>
        <v>-10.166666666666664</v>
      </c>
      <c r="NQ29" s="16">
        <f t="shared" si="768"/>
        <v>-10.166666666666664</v>
      </c>
      <c r="NR29" s="16">
        <f t="shared" si="768"/>
        <v>-10.166666666666664</v>
      </c>
      <c r="NS29" s="16">
        <f t="shared" si="768"/>
        <v>-10.166666666666664</v>
      </c>
      <c r="NT29" s="16">
        <f t="shared" si="768"/>
        <v>-10.166666666666664</v>
      </c>
      <c r="NU29" s="16">
        <f t="shared" si="768"/>
        <v>-10.166666666666664</v>
      </c>
      <c r="NV29" s="16">
        <f t="shared" si="768"/>
        <v>-10.166666666666664</v>
      </c>
      <c r="NW29" s="16">
        <f t="shared" si="768"/>
        <v>-10.166666666666664</v>
      </c>
      <c r="NX29" s="16">
        <f t="shared" si="768"/>
        <v>-10.166666666666664</v>
      </c>
      <c r="NY29" s="16">
        <f t="shared" si="768"/>
        <v>-10.166666666666664</v>
      </c>
      <c r="NZ29" s="16">
        <f t="shared" si="768"/>
        <v>-10.166666666666664</v>
      </c>
      <c r="OA29" s="16">
        <f t="shared" si="768"/>
        <v>-10.166666666666664</v>
      </c>
      <c r="OB29" s="16">
        <f t="shared" si="768"/>
        <v>-10.166666666666664</v>
      </c>
      <c r="OC29" s="16">
        <f t="shared" si="768"/>
        <v>-10.166666666666664</v>
      </c>
      <c r="OD29" s="16">
        <f t="shared" si="768"/>
        <v>-10.166666666666664</v>
      </c>
      <c r="OE29" s="16">
        <f t="shared" si="768"/>
        <v>-10.166666666666664</v>
      </c>
      <c r="OF29" s="16">
        <f t="shared" si="768"/>
        <v>-10.166666666666664</v>
      </c>
      <c r="OG29" s="16">
        <f t="shared" si="768"/>
        <v>-10.166666666666664</v>
      </c>
      <c r="OH29" s="16">
        <f t="shared" si="768"/>
        <v>-10.166666666666664</v>
      </c>
      <c r="OI29" s="16">
        <f t="shared" si="768"/>
        <v>-10.166666666666664</v>
      </c>
      <c r="OJ29" s="16">
        <f t="shared" si="768"/>
        <v>-10.166666666666664</v>
      </c>
      <c r="OK29" s="16">
        <f t="shared" si="768"/>
        <v>-10.166666666666664</v>
      </c>
      <c r="OL29" s="16">
        <f t="shared" ref="OL29:QW29" si="769">IF(OK$29&gt;=$K$29,OK$29-$AC$25,OK$29)</f>
        <v>-10.166666666666664</v>
      </c>
      <c r="OM29" s="16">
        <f t="shared" si="769"/>
        <v>-10.166666666666664</v>
      </c>
      <c r="ON29" s="16">
        <f t="shared" si="769"/>
        <v>-10.166666666666664</v>
      </c>
      <c r="OO29" s="16">
        <f t="shared" si="769"/>
        <v>-10.166666666666664</v>
      </c>
      <c r="OP29" s="16">
        <f t="shared" si="769"/>
        <v>-10.166666666666664</v>
      </c>
      <c r="OQ29" s="16">
        <f t="shared" si="769"/>
        <v>-10.166666666666664</v>
      </c>
      <c r="OR29" s="16">
        <f t="shared" si="769"/>
        <v>-10.166666666666664</v>
      </c>
      <c r="OS29" s="16">
        <f t="shared" si="769"/>
        <v>-10.166666666666664</v>
      </c>
      <c r="OT29" s="16">
        <f t="shared" si="769"/>
        <v>-10.166666666666664</v>
      </c>
      <c r="OU29" s="16">
        <f t="shared" si="769"/>
        <v>-10.166666666666664</v>
      </c>
      <c r="OV29" s="16">
        <f t="shared" si="769"/>
        <v>-10.166666666666664</v>
      </c>
      <c r="OW29" s="16">
        <f t="shared" si="769"/>
        <v>-10.166666666666664</v>
      </c>
      <c r="OX29" s="16">
        <f t="shared" si="769"/>
        <v>-10.166666666666664</v>
      </c>
      <c r="OY29" s="16">
        <f t="shared" si="769"/>
        <v>-10.166666666666664</v>
      </c>
      <c r="OZ29" s="16">
        <f t="shared" si="769"/>
        <v>-10.166666666666664</v>
      </c>
      <c r="PA29" s="16">
        <f t="shared" si="769"/>
        <v>-10.166666666666664</v>
      </c>
      <c r="PB29" s="16">
        <f t="shared" si="769"/>
        <v>-10.166666666666664</v>
      </c>
      <c r="PC29" s="16">
        <f t="shared" si="769"/>
        <v>-10.166666666666664</v>
      </c>
      <c r="PD29" s="16">
        <f t="shared" si="769"/>
        <v>-10.166666666666664</v>
      </c>
      <c r="PE29" s="16">
        <f t="shared" si="769"/>
        <v>-10.166666666666664</v>
      </c>
      <c r="PF29" s="16">
        <f t="shared" si="769"/>
        <v>-10.166666666666664</v>
      </c>
      <c r="PG29" s="16">
        <f t="shared" si="769"/>
        <v>-10.166666666666664</v>
      </c>
      <c r="PH29" s="16">
        <f t="shared" si="769"/>
        <v>-10.166666666666664</v>
      </c>
      <c r="PI29" s="16">
        <f t="shared" si="769"/>
        <v>-10.166666666666664</v>
      </c>
      <c r="PJ29" s="16">
        <f t="shared" si="769"/>
        <v>-10.166666666666664</v>
      </c>
      <c r="PK29" s="16">
        <f t="shared" si="769"/>
        <v>-10.166666666666664</v>
      </c>
      <c r="PL29" s="16">
        <f t="shared" si="769"/>
        <v>-10.166666666666664</v>
      </c>
      <c r="PM29" s="16">
        <f t="shared" si="769"/>
        <v>-10.166666666666664</v>
      </c>
      <c r="PN29" s="16">
        <f t="shared" si="769"/>
        <v>-10.166666666666664</v>
      </c>
      <c r="PO29" s="16">
        <f t="shared" si="769"/>
        <v>-10.166666666666664</v>
      </c>
      <c r="PP29" s="16">
        <f t="shared" si="769"/>
        <v>-10.166666666666664</v>
      </c>
      <c r="PQ29" s="16">
        <f t="shared" si="769"/>
        <v>-10.166666666666664</v>
      </c>
      <c r="PR29" s="16">
        <f t="shared" si="769"/>
        <v>-10.166666666666664</v>
      </c>
      <c r="PS29" s="16">
        <f t="shared" si="769"/>
        <v>-10.166666666666664</v>
      </c>
      <c r="PT29" s="16">
        <f t="shared" si="769"/>
        <v>-10.166666666666664</v>
      </c>
      <c r="PU29" s="16">
        <f t="shared" si="769"/>
        <v>-10.166666666666664</v>
      </c>
      <c r="PV29" s="16">
        <f t="shared" si="769"/>
        <v>-10.166666666666664</v>
      </c>
      <c r="PW29" s="16">
        <f t="shared" si="769"/>
        <v>-10.166666666666664</v>
      </c>
      <c r="PX29" s="16">
        <f t="shared" si="769"/>
        <v>-10.166666666666664</v>
      </c>
      <c r="PY29" s="16">
        <f t="shared" si="769"/>
        <v>-10.166666666666664</v>
      </c>
      <c r="PZ29" s="16">
        <f t="shared" si="769"/>
        <v>-10.166666666666664</v>
      </c>
      <c r="QA29" s="16">
        <f t="shared" si="769"/>
        <v>-10.166666666666664</v>
      </c>
      <c r="QB29" s="16">
        <f t="shared" si="769"/>
        <v>-10.166666666666664</v>
      </c>
      <c r="QC29" s="16">
        <f t="shared" si="769"/>
        <v>-10.166666666666664</v>
      </c>
      <c r="QD29" s="16">
        <f t="shared" si="769"/>
        <v>-10.166666666666664</v>
      </c>
      <c r="QE29" s="16">
        <f t="shared" si="769"/>
        <v>-10.166666666666664</v>
      </c>
      <c r="QF29" s="16">
        <f t="shared" si="769"/>
        <v>-10.166666666666664</v>
      </c>
      <c r="QG29" s="16">
        <f t="shared" si="769"/>
        <v>-10.166666666666664</v>
      </c>
      <c r="QH29" s="16">
        <f t="shared" si="769"/>
        <v>-10.166666666666664</v>
      </c>
      <c r="QI29" s="16">
        <f t="shared" si="769"/>
        <v>-10.166666666666664</v>
      </c>
      <c r="QJ29" s="16">
        <f t="shared" si="769"/>
        <v>-10.166666666666664</v>
      </c>
      <c r="QK29" s="16">
        <f t="shared" si="769"/>
        <v>-10.166666666666664</v>
      </c>
      <c r="QL29" s="16">
        <f t="shared" si="769"/>
        <v>-10.166666666666664</v>
      </c>
      <c r="QM29" s="16">
        <f t="shared" si="769"/>
        <v>-10.166666666666664</v>
      </c>
      <c r="QN29" s="16">
        <f t="shared" si="769"/>
        <v>-10.166666666666664</v>
      </c>
      <c r="QO29" s="16">
        <f t="shared" si="769"/>
        <v>-10.166666666666664</v>
      </c>
      <c r="QP29" s="16">
        <f t="shared" si="769"/>
        <v>-10.166666666666664</v>
      </c>
      <c r="QQ29" s="16">
        <f t="shared" si="769"/>
        <v>-10.166666666666664</v>
      </c>
      <c r="QR29" s="16">
        <f t="shared" si="769"/>
        <v>-10.166666666666664</v>
      </c>
      <c r="QS29" s="16">
        <f t="shared" si="769"/>
        <v>-10.166666666666664</v>
      </c>
      <c r="QT29" s="16">
        <f t="shared" si="769"/>
        <v>-10.166666666666664</v>
      </c>
      <c r="QU29" s="16">
        <f t="shared" si="769"/>
        <v>-10.166666666666664</v>
      </c>
      <c r="QV29" s="16">
        <f t="shared" si="769"/>
        <v>-10.166666666666664</v>
      </c>
      <c r="QW29" s="16">
        <f t="shared" si="769"/>
        <v>-10.166666666666664</v>
      </c>
      <c r="QX29" s="16">
        <f t="shared" ref="QX29:TI29" si="770">IF(QW$29&gt;=$K$29,QW$29-$AC$25,QW$29)</f>
        <v>-10.166666666666664</v>
      </c>
      <c r="QY29" s="16">
        <f t="shared" si="770"/>
        <v>-10.166666666666664</v>
      </c>
      <c r="QZ29" s="16">
        <f t="shared" si="770"/>
        <v>-10.166666666666664</v>
      </c>
      <c r="RA29" s="16">
        <f t="shared" si="770"/>
        <v>-10.166666666666664</v>
      </c>
      <c r="RB29" s="16">
        <f t="shared" si="770"/>
        <v>-10.166666666666664</v>
      </c>
      <c r="RC29" s="16">
        <f t="shared" si="770"/>
        <v>-10.166666666666664</v>
      </c>
      <c r="RD29" s="16">
        <f t="shared" si="770"/>
        <v>-10.166666666666664</v>
      </c>
      <c r="RE29" s="16">
        <f t="shared" si="770"/>
        <v>-10.166666666666664</v>
      </c>
      <c r="RF29" s="16">
        <f t="shared" si="770"/>
        <v>-10.166666666666664</v>
      </c>
      <c r="RG29" s="16">
        <f t="shared" si="770"/>
        <v>-10.166666666666664</v>
      </c>
      <c r="RH29" s="16">
        <f t="shared" si="770"/>
        <v>-10.166666666666664</v>
      </c>
      <c r="RI29" s="16">
        <f t="shared" si="770"/>
        <v>-10.166666666666664</v>
      </c>
      <c r="RJ29" s="16">
        <f t="shared" si="770"/>
        <v>-10.166666666666664</v>
      </c>
      <c r="RK29" s="16">
        <f t="shared" si="770"/>
        <v>-10.166666666666664</v>
      </c>
      <c r="RL29" s="16">
        <f t="shared" si="770"/>
        <v>-10.166666666666664</v>
      </c>
      <c r="RM29" s="16">
        <f t="shared" si="770"/>
        <v>-10.166666666666664</v>
      </c>
      <c r="RN29" s="16">
        <f t="shared" si="770"/>
        <v>-10.166666666666664</v>
      </c>
      <c r="RO29" s="16">
        <f t="shared" si="770"/>
        <v>-10.166666666666664</v>
      </c>
      <c r="RP29" s="16">
        <f t="shared" si="770"/>
        <v>-10.166666666666664</v>
      </c>
      <c r="RQ29" s="16">
        <f t="shared" si="770"/>
        <v>-10.166666666666664</v>
      </c>
      <c r="RR29" s="16">
        <f t="shared" si="770"/>
        <v>-10.166666666666664</v>
      </c>
      <c r="RS29" s="16">
        <f t="shared" si="770"/>
        <v>-10.166666666666664</v>
      </c>
      <c r="RT29" s="16">
        <f t="shared" si="770"/>
        <v>-10.166666666666664</v>
      </c>
      <c r="RU29" s="16">
        <f t="shared" si="770"/>
        <v>-10.166666666666664</v>
      </c>
      <c r="RV29" s="16">
        <f t="shared" si="770"/>
        <v>-10.166666666666664</v>
      </c>
      <c r="RW29" s="16">
        <f t="shared" si="770"/>
        <v>-10.166666666666664</v>
      </c>
      <c r="RX29" s="16">
        <f t="shared" si="770"/>
        <v>-10.166666666666664</v>
      </c>
      <c r="RY29" s="16">
        <f t="shared" si="770"/>
        <v>-10.166666666666664</v>
      </c>
      <c r="RZ29" s="16">
        <f t="shared" si="770"/>
        <v>-10.166666666666664</v>
      </c>
      <c r="SA29" s="16">
        <f t="shared" si="770"/>
        <v>-10.166666666666664</v>
      </c>
      <c r="SB29" s="16">
        <f t="shared" si="770"/>
        <v>-10.166666666666664</v>
      </c>
      <c r="SC29" s="16">
        <f t="shared" si="770"/>
        <v>-10.166666666666664</v>
      </c>
      <c r="SD29" s="16">
        <f t="shared" si="770"/>
        <v>-10.166666666666664</v>
      </c>
      <c r="SE29" s="16">
        <f t="shared" si="770"/>
        <v>-10.166666666666664</v>
      </c>
      <c r="SF29" s="16">
        <f t="shared" si="770"/>
        <v>-10.166666666666664</v>
      </c>
      <c r="SG29" s="16">
        <f t="shared" si="770"/>
        <v>-10.166666666666664</v>
      </c>
      <c r="SH29" s="16">
        <f t="shared" si="770"/>
        <v>-10.166666666666664</v>
      </c>
      <c r="SI29" s="16">
        <f t="shared" si="770"/>
        <v>-10.166666666666664</v>
      </c>
      <c r="SJ29" s="16">
        <f t="shared" si="770"/>
        <v>-10.166666666666664</v>
      </c>
      <c r="SK29" s="16">
        <f t="shared" si="770"/>
        <v>-10.166666666666664</v>
      </c>
      <c r="SL29" s="16">
        <f t="shared" si="770"/>
        <v>-10.166666666666664</v>
      </c>
      <c r="SM29" s="16">
        <f t="shared" si="770"/>
        <v>-10.166666666666664</v>
      </c>
      <c r="SN29" s="16">
        <f t="shared" si="770"/>
        <v>-10.166666666666664</v>
      </c>
      <c r="SO29" s="16">
        <f t="shared" si="770"/>
        <v>-10.166666666666664</v>
      </c>
      <c r="SP29" s="16">
        <f t="shared" si="770"/>
        <v>-10.166666666666664</v>
      </c>
      <c r="SQ29" s="16">
        <f t="shared" si="770"/>
        <v>-10.166666666666664</v>
      </c>
      <c r="SR29" s="16">
        <f t="shared" si="770"/>
        <v>-10.166666666666664</v>
      </c>
      <c r="SS29" s="16">
        <f t="shared" si="770"/>
        <v>-10.166666666666664</v>
      </c>
      <c r="ST29" s="16">
        <f t="shared" si="770"/>
        <v>-10.166666666666664</v>
      </c>
      <c r="SU29" s="16">
        <f t="shared" si="770"/>
        <v>-10.166666666666664</v>
      </c>
      <c r="SV29" s="16">
        <f t="shared" si="770"/>
        <v>-10.166666666666664</v>
      </c>
      <c r="SW29" s="16">
        <f t="shared" si="770"/>
        <v>-10.166666666666664</v>
      </c>
      <c r="SX29" s="16">
        <f t="shared" si="770"/>
        <v>-10.166666666666664</v>
      </c>
      <c r="SY29" s="16">
        <f t="shared" si="770"/>
        <v>-10.166666666666664</v>
      </c>
      <c r="SZ29" s="16">
        <f t="shared" si="770"/>
        <v>-10.166666666666664</v>
      </c>
      <c r="TA29" s="16">
        <f t="shared" si="770"/>
        <v>-10.166666666666664</v>
      </c>
      <c r="TB29" s="16">
        <f t="shared" si="770"/>
        <v>-10.166666666666664</v>
      </c>
      <c r="TC29" s="16">
        <f t="shared" si="770"/>
        <v>-10.166666666666664</v>
      </c>
      <c r="TD29" s="16">
        <f t="shared" si="770"/>
        <v>-10.166666666666664</v>
      </c>
      <c r="TE29" s="16">
        <f t="shared" si="770"/>
        <v>-10.166666666666664</v>
      </c>
      <c r="TF29" s="16">
        <f t="shared" si="770"/>
        <v>-10.166666666666664</v>
      </c>
      <c r="TG29" s="16">
        <f t="shared" si="770"/>
        <v>-10.166666666666664</v>
      </c>
      <c r="TH29" s="16">
        <f t="shared" si="770"/>
        <v>-10.166666666666664</v>
      </c>
      <c r="TI29" s="16">
        <f t="shared" si="770"/>
        <v>-10.166666666666664</v>
      </c>
      <c r="TJ29" s="16">
        <f t="shared" ref="TJ29:VU29" si="771">IF(TI$29&gt;=$K$29,TI$29-$AC$25,TI$29)</f>
        <v>-10.166666666666664</v>
      </c>
      <c r="TK29" s="16">
        <f t="shared" si="771"/>
        <v>-10.166666666666664</v>
      </c>
      <c r="TL29" s="16">
        <f t="shared" si="771"/>
        <v>-10.166666666666664</v>
      </c>
      <c r="TM29" s="16">
        <f t="shared" si="771"/>
        <v>-10.166666666666664</v>
      </c>
      <c r="TN29" s="16">
        <f t="shared" si="771"/>
        <v>-10.166666666666664</v>
      </c>
      <c r="TO29" s="16">
        <f t="shared" si="771"/>
        <v>-10.166666666666664</v>
      </c>
      <c r="TP29" s="16">
        <f t="shared" si="771"/>
        <v>-10.166666666666664</v>
      </c>
      <c r="TQ29" s="16">
        <f t="shared" si="771"/>
        <v>-10.166666666666664</v>
      </c>
      <c r="TR29" s="16">
        <f t="shared" si="771"/>
        <v>-10.166666666666664</v>
      </c>
      <c r="TS29" s="16">
        <f t="shared" si="771"/>
        <v>-10.166666666666664</v>
      </c>
      <c r="TT29" s="16">
        <f t="shared" si="771"/>
        <v>-10.166666666666664</v>
      </c>
      <c r="TU29" s="16">
        <f t="shared" si="771"/>
        <v>-10.166666666666664</v>
      </c>
      <c r="TV29" s="16">
        <f t="shared" si="771"/>
        <v>-10.166666666666664</v>
      </c>
      <c r="TW29" s="16">
        <f t="shared" si="771"/>
        <v>-10.166666666666664</v>
      </c>
      <c r="TX29" s="16">
        <f t="shared" si="771"/>
        <v>-10.166666666666664</v>
      </c>
      <c r="TY29" s="16">
        <f t="shared" si="771"/>
        <v>-10.166666666666664</v>
      </c>
      <c r="TZ29" s="16">
        <f t="shared" si="771"/>
        <v>-10.166666666666664</v>
      </c>
      <c r="UA29" s="16">
        <f t="shared" si="771"/>
        <v>-10.166666666666664</v>
      </c>
      <c r="UB29" s="16">
        <f t="shared" si="771"/>
        <v>-10.166666666666664</v>
      </c>
      <c r="UC29" s="16">
        <f t="shared" si="771"/>
        <v>-10.166666666666664</v>
      </c>
      <c r="UD29" s="16">
        <f t="shared" si="771"/>
        <v>-10.166666666666664</v>
      </c>
      <c r="UE29" s="16">
        <f t="shared" si="771"/>
        <v>-10.166666666666664</v>
      </c>
      <c r="UF29" s="16">
        <f t="shared" si="771"/>
        <v>-10.166666666666664</v>
      </c>
      <c r="UG29" s="16">
        <f t="shared" si="771"/>
        <v>-10.166666666666664</v>
      </c>
      <c r="UH29" s="16">
        <f t="shared" si="771"/>
        <v>-10.166666666666664</v>
      </c>
      <c r="UI29" s="16">
        <f t="shared" si="771"/>
        <v>-10.166666666666664</v>
      </c>
      <c r="UJ29" s="16">
        <f t="shared" si="771"/>
        <v>-10.166666666666664</v>
      </c>
      <c r="UK29" s="16">
        <f t="shared" si="771"/>
        <v>-10.166666666666664</v>
      </c>
      <c r="UL29" s="16">
        <f t="shared" si="771"/>
        <v>-10.166666666666664</v>
      </c>
      <c r="UM29" s="16">
        <f t="shared" si="771"/>
        <v>-10.166666666666664</v>
      </c>
      <c r="UN29" s="16">
        <f t="shared" si="771"/>
        <v>-10.166666666666664</v>
      </c>
      <c r="UO29" s="16">
        <f t="shared" si="771"/>
        <v>-10.166666666666664</v>
      </c>
      <c r="UP29" s="16">
        <f t="shared" si="771"/>
        <v>-10.166666666666664</v>
      </c>
      <c r="UQ29" s="16">
        <f t="shared" si="771"/>
        <v>-10.166666666666664</v>
      </c>
      <c r="UR29" s="16">
        <f t="shared" si="771"/>
        <v>-10.166666666666664</v>
      </c>
      <c r="US29" s="16">
        <f t="shared" si="771"/>
        <v>-10.166666666666664</v>
      </c>
      <c r="UT29" s="16">
        <f t="shared" si="771"/>
        <v>-10.166666666666664</v>
      </c>
      <c r="UU29" s="16">
        <f t="shared" si="771"/>
        <v>-10.166666666666664</v>
      </c>
      <c r="UV29" s="16">
        <f t="shared" si="771"/>
        <v>-10.166666666666664</v>
      </c>
      <c r="UW29" s="16">
        <f t="shared" si="771"/>
        <v>-10.166666666666664</v>
      </c>
      <c r="UX29" s="16">
        <f t="shared" si="771"/>
        <v>-10.166666666666664</v>
      </c>
      <c r="UY29" s="16">
        <f t="shared" si="771"/>
        <v>-10.166666666666664</v>
      </c>
      <c r="UZ29" s="16">
        <f t="shared" si="771"/>
        <v>-10.166666666666664</v>
      </c>
      <c r="VA29" s="16">
        <f t="shared" si="771"/>
        <v>-10.166666666666664</v>
      </c>
      <c r="VB29" s="16">
        <f t="shared" si="771"/>
        <v>-10.166666666666664</v>
      </c>
      <c r="VC29" s="16">
        <f t="shared" si="771"/>
        <v>-10.166666666666664</v>
      </c>
      <c r="VD29" s="16">
        <f t="shared" si="771"/>
        <v>-10.166666666666664</v>
      </c>
      <c r="VE29" s="16">
        <f t="shared" si="771"/>
        <v>-10.166666666666664</v>
      </c>
      <c r="VF29" s="16">
        <f t="shared" si="771"/>
        <v>-10.166666666666664</v>
      </c>
      <c r="VG29" s="16">
        <f t="shared" si="771"/>
        <v>-10.166666666666664</v>
      </c>
      <c r="VH29" s="16">
        <f t="shared" si="771"/>
        <v>-10.166666666666664</v>
      </c>
      <c r="VI29" s="16">
        <f t="shared" si="771"/>
        <v>-10.166666666666664</v>
      </c>
      <c r="VJ29" s="16">
        <f t="shared" si="771"/>
        <v>-10.166666666666664</v>
      </c>
      <c r="VK29" s="16">
        <f t="shared" si="771"/>
        <v>-10.166666666666664</v>
      </c>
      <c r="VL29" s="16">
        <f t="shared" si="771"/>
        <v>-10.166666666666664</v>
      </c>
      <c r="VM29" s="16">
        <f t="shared" si="771"/>
        <v>-10.166666666666664</v>
      </c>
      <c r="VN29" s="16">
        <f t="shared" si="771"/>
        <v>-10.166666666666664</v>
      </c>
      <c r="VO29" s="16">
        <f t="shared" si="771"/>
        <v>-10.166666666666664</v>
      </c>
      <c r="VP29" s="16">
        <f t="shared" si="771"/>
        <v>-10.166666666666664</v>
      </c>
      <c r="VQ29" s="16">
        <f t="shared" si="771"/>
        <v>-10.166666666666664</v>
      </c>
      <c r="VR29" s="16">
        <f t="shared" si="771"/>
        <v>-10.166666666666664</v>
      </c>
      <c r="VS29" s="16">
        <f t="shared" si="771"/>
        <v>-10.166666666666664</v>
      </c>
      <c r="VT29" s="16">
        <f t="shared" si="771"/>
        <v>-10.166666666666664</v>
      </c>
      <c r="VU29" s="16">
        <f t="shared" si="771"/>
        <v>-10.166666666666664</v>
      </c>
      <c r="VV29" s="16">
        <f t="shared" ref="VV29:YG29" si="772">IF(VU$29&gt;=$K$29,VU$29-$AC$25,VU$29)</f>
        <v>-10.166666666666664</v>
      </c>
      <c r="VW29" s="16">
        <f t="shared" si="772"/>
        <v>-10.166666666666664</v>
      </c>
      <c r="VX29" s="16">
        <f t="shared" si="772"/>
        <v>-10.166666666666664</v>
      </c>
      <c r="VY29" s="16">
        <f t="shared" si="772"/>
        <v>-10.166666666666664</v>
      </c>
      <c r="VZ29" s="16">
        <f t="shared" si="772"/>
        <v>-10.166666666666664</v>
      </c>
      <c r="WA29" s="16">
        <f t="shared" si="772"/>
        <v>-10.166666666666664</v>
      </c>
      <c r="WB29" s="16">
        <f t="shared" si="772"/>
        <v>-10.166666666666664</v>
      </c>
      <c r="WC29" s="16">
        <f t="shared" si="772"/>
        <v>-10.166666666666664</v>
      </c>
      <c r="WD29" s="16">
        <f t="shared" si="772"/>
        <v>-10.166666666666664</v>
      </c>
      <c r="WE29" s="16">
        <f t="shared" si="772"/>
        <v>-10.166666666666664</v>
      </c>
      <c r="WF29" s="16">
        <f t="shared" si="772"/>
        <v>-10.166666666666664</v>
      </c>
      <c r="WG29" s="16">
        <f t="shared" si="772"/>
        <v>-10.166666666666664</v>
      </c>
      <c r="WH29" s="16">
        <f t="shared" si="772"/>
        <v>-10.166666666666664</v>
      </c>
      <c r="WI29" s="16">
        <f t="shared" si="772"/>
        <v>-10.166666666666664</v>
      </c>
      <c r="WJ29" s="16">
        <f t="shared" si="772"/>
        <v>-10.166666666666664</v>
      </c>
      <c r="WK29" s="16">
        <f t="shared" si="772"/>
        <v>-10.166666666666664</v>
      </c>
      <c r="WL29" s="16">
        <f t="shared" si="772"/>
        <v>-10.166666666666664</v>
      </c>
      <c r="WM29" s="16">
        <f t="shared" si="772"/>
        <v>-10.166666666666664</v>
      </c>
      <c r="WN29" s="16">
        <f t="shared" si="772"/>
        <v>-10.166666666666664</v>
      </c>
      <c r="WO29" s="16">
        <f t="shared" si="772"/>
        <v>-10.166666666666664</v>
      </c>
      <c r="WP29" s="16">
        <f t="shared" si="772"/>
        <v>-10.166666666666664</v>
      </c>
      <c r="WQ29" s="16">
        <f t="shared" si="772"/>
        <v>-10.166666666666664</v>
      </c>
      <c r="WR29" s="16">
        <f t="shared" si="772"/>
        <v>-10.166666666666664</v>
      </c>
      <c r="WS29" s="16">
        <f t="shared" si="772"/>
        <v>-10.166666666666664</v>
      </c>
      <c r="WT29" s="16">
        <f t="shared" si="772"/>
        <v>-10.166666666666664</v>
      </c>
      <c r="WU29" s="16">
        <f t="shared" si="772"/>
        <v>-10.166666666666664</v>
      </c>
      <c r="WV29" s="16">
        <f t="shared" si="772"/>
        <v>-10.166666666666664</v>
      </c>
      <c r="WW29" s="16">
        <f t="shared" si="772"/>
        <v>-10.166666666666664</v>
      </c>
      <c r="WX29" s="16">
        <f t="shared" si="772"/>
        <v>-10.166666666666664</v>
      </c>
      <c r="WY29" s="16">
        <f t="shared" si="772"/>
        <v>-10.166666666666664</v>
      </c>
      <c r="WZ29" s="16">
        <f t="shared" si="772"/>
        <v>-10.166666666666664</v>
      </c>
      <c r="XA29" s="16">
        <f t="shared" si="772"/>
        <v>-10.166666666666664</v>
      </c>
      <c r="XB29" s="16">
        <f t="shared" si="772"/>
        <v>-10.166666666666664</v>
      </c>
      <c r="XC29" s="16">
        <f t="shared" si="772"/>
        <v>-10.166666666666664</v>
      </c>
      <c r="XD29" s="16">
        <f t="shared" si="772"/>
        <v>-10.166666666666664</v>
      </c>
      <c r="XE29" s="16">
        <f t="shared" si="772"/>
        <v>-10.166666666666664</v>
      </c>
      <c r="XF29" s="16">
        <f t="shared" si="772"/>
        <v>-10.166666666666664</v>
      </c>
      <c r="XG29" s="16">
        <f t="shared" si="772"/>
        <v>-10.166666666666664</v>
      </c>
      <c r="XH29" s="16">
        <f t="shared" si="772"/>
        <v>-10.166666666666664</v>
      </c>
      <c r="XI29" s="16">
        <f t="shared" si="772"/>
        <v>-10.166666666666664</v>
      </c>
      <c r="XJ29" s="16">
        <f t="shared" si="772"/>
        <v>-10.166666666666664</v>
      </c>
      <c r="XK29" s="16">
        <f t="shared" si="772"/>
        <v>-10.166666666666664</v>
      </c>
      <c r="XL29" s="16">
        <f t="shared" si="772"/>
        <v>-10.166666666666664</v>
      </c>
      <c r="XM29" s="16">
        <f t="shared" si="772"/>
        <v>-10.166666666666664</v>
      </c>
      <c r="XN29" s="16">
        <f t="shared" si="772"/>
        <v>-10.166666666666664</v>
      </c>
      <c r="XO29" s="16">
        <f t="shared" si="772"/>
        <v>-10.166666666666664</v>
      </c>
      <c r="XP29" s="16">
        <f t="shared" si="772"/>
        <v>-10.166666666666664</v>
      </c>
      <c r="XQ29" s="16">
        <f t="shared" si="772"/>
        <v>-10.166666666666664</v>
      </c>
      <c r="XR29" s="16">
        <f t="shared" si="772"/>
        <v>-10.166666666666664</v>
      </c>
      <c r="XS29" s="16">
        <f t="shared" si="772"/>
        <v>-10.166666666666664</v>
      </c>
      <c r="XT29" s="16">
        <f t="shared" si="772"/>
        <v>-10.166666666666664</v>
      </c>
      <c r="XU29" s="16">
        <f t="shared" si="772"/>
        <v>-10.166666666666664</v>
      </c>
      <c r="XV29" s="16">
        <f t="shared" si="772"/>
        <v>-10.166666666666664</v>
      </c>
      <c r="XW29" s="16">
        <f t="shared" si="772"/>
        <v>-10.166666666666664</v>
      </c>
      <c r="XX29" s="16">
        <f t="shared" si="772"/>
        <v>-10.166666666666664</v>
      </c>
      <c r="XY29" s="16">
        <f t="shared" si="772"/>
        <v>-10.166666666666664</v>
      </c>
      <c r="XZ29" s="16">
        <f t="shared" si="772"/>
        <v>-10.166666666666664</v>
      </c>
      <c r="YA29" s="16">
        <f t="shared" si="772"/>
        <v>-10.166666666666664</v>
      </c>
      <c r="YB29" s="16">
        <f t="shared" si="772"/>
        <v>-10.166666666666664</v>
      </c>
      <c r="YC29" s="16">
        <f t="shared" si="772"/>
        <v>-10.166666666666664</v>
      </c>
      <c r="YD29" s="16">
        <f t="shared" si="772"/>
        <v>-10.166666666666664</v>
      </c>
      <c r="YE29" s="16">
        <f t="shared" si="772"/>
        <v>-10.166666666666664</v>
      </c>
      <c r="YF29" s="16">
        <f t="shared" si="772"/>
        <v>-10.166666666666664</v>
      </c>
      <c r="YG29" s="16">
        <f t="shared" si="772"/>
        <v>-10.166666666666664</v>
      </c>
      <c r="YH29" s="16">
        <f t="shared" ref="YH29:AAS29" si="773">IF(YG$29&gt;=$K$29,YG$29-$AC$25,YG$29)</f>
        <v>-10.166666666666664</v>
      </c>
      <c r="YI29" s="16">
        <f t="shared" si="773"/>
        <v>-10.166666666666664</v>
      </c>
      <c r="YJ29" s="16">
        <f t="shared" si="773"/>
        <v>-10.166666666666664</v>
      </c>
      <c r="YK29" s="16">
        <f t="shared" si="773"/>
        <v>-10.166666666666664</v>
      </c>
      <c r="YL29" s="16">
        <f t="shared" si="773"/>
        <v>-10.166666666666664</v>
      </c>
      <c r="YM29" s="16">
        <f t="shared" si="773"/>
        <v>-10.166666666666664</v>
      </c>
      <c r="YN29" s="16">
        <f t="shared" si="773"/>
        <v>-10.166666666666664</v>
      </c>
      <c r="YO29" s="16">
        <f t="shared" si="773"/>
        <v>-10.166666666666664</v>
      </c>
      <c r="YP29" s="16">
        <f t="shared" si="773"/>
        <v>-10.166666666666664</v>
      </c>
      <c r="YQ29" s="16">
        <f t="shared" si="773"/>
        <v>-10.166666666666664</v>
      </c>
      <c r="YR29" s="16">
        <f t="shared" si="773"/>
        <v>-10.166666666666664</v>
      </c>
      <c r="YS29" s="16">
        <f t="shared" si="773"/>
        <v>-10.166666666666664</v>
      </c>
      <c r="YT29" s="16">
        <f t="shared" si="773"/>
        <v>-10.166666666666664</v>
      </c>
      <c r="YU29" s="16">
        <f t="shared" si="773"/>
        <v>-10.166666666666664</v>
      </c>
      <c r="YV29" s="16">
        <f t="shared" si="773"/>
        <v>-10.166666666666664</v>
      </c>
      <c r="YW29" s="16">
        <f t="shared" si="773"/>
        <v>-10.166666666666664</v>
      </c>
      <c r="YX29" s="16">
        <f t="shared" si="773"/>
        <v>-10.166666666666664</v>
      </c>
      <c r="YY29" s="16">
        <f t="shared" si="773"/>
        <v>-10.166666666666664</v>
      </c>
      <c r="YZ29" s="16">
        <f t="shared" si="773"/>
        <v>-10.166666666666664</v>
      </c>
      <c r="ZA29" s="16">
        <f t="shared" si="773"/>
        <v>-10.166666666666664</v>
      </c>
      <c r="ZB29" s="16">
        <f t="shared" si="773"/>
        <v>-10.166666666666664</v>
      </c>
      <c r="ZC29" s="16">
        <f t="shared" si="773"/>
        <v>-10.166666666666664</v>
      </c>
      <c r="ZD29" s="16">
        <f t="shared" si="773"/>
        <v>-10.166666666666664</v>
      </c>
      <c r="ZE29" s="16">
        <f t="shared" si="773"/>
        <v>-10.166666666666664</v>
      </c>
      <c r="ZF29" s="16">
        <f t="shared" si="773"/>
        <v>-10.166666666666664</v>
      </c>
      <c r="ZG29" s="16">
        <f t="shared" si="773"/>
        <v>-10.166666666666664</v>
      </c>
      <c r="ZH29" s="16">
        <f t="shared" si="773"/>
        <v>-10.166666666666664</v>
      </c>
      <c r="ZI29" s="16">
        <f t="shared" si="773"/>
        <v>-10.166666666666664</v>
      </c>
      <c r="ZJ29" s="16">
        <f t="shared" si="773"/>
        <v>-10.166666666666664</v>
      </c>
      <c r="ZK29" s="16">
        <f t="shared" si="773"/>
        <v>-10.166666666666664</v>
      </c>
      <c r="ZL29" s="16">
        <f t="shared" si="773"/>
        <v>-10.166666666666664</v>
      </c>
      <c r="ZM29" s="16">
        <f t="shared" si="773"/>
        <v>-10.166666666666664</v>
      </c>
      <c r="ZN29" s="16">
        <f t="shared" si="773"/>
        <v>-10.166666666666664</v>
      </c>
      <c r="ZO29" s="16">
        <f t="shared" si="773"/>
        <v>-10.166666666666664</v>
      </c>
      <c r="ZP29" s="16">
        <f t="shared" si="773"/>
        <v>-10.166666666666664</v>
      </c>
      <c r="ZQ29" s="16">
        <f t="shared" si="773"/>
        <v>-10.166666666666664</v>
      </c>
      <c r="ZR29" s="16">
        <f t="shared" si="773"/>
        <v>-10.166666666666664</v>
      </c>
      <c r="ZS29" s="16">
        <f t="shared" si="773"/>
        <v>-10.166666666666664</v>
      </c>
      <c r="ZT29" s="16">
        <f t="shared" si="773"/>
        <v>-10.166666666666664</v>
      </c>
      <c r="ZU29" s="16">
        <f t="shared" si="773"/>
        <v>-10.166666666666664</v>
      </c>
      <c r="ZV29" s="16">
        <f t="shared" si="773"/>
        <v>-10.166666666666664</v>
      </c>
      <c r="ZW29" s="16">
        <f t="shared" si="773"/>
        <v>-10.166666666666664</v>
      </c>
      <c r="ZX29" s="16">
        <f t="shared" si="773"/>
        <v>-10.166666666666664</v>
      </c>
      <c r="ZY29" s="16">
        <f t="shared" si="773"/>
        <v>-10.166666666666664</v>
      </c>
      <c r="ZZ29" s="16">
        <f t="shared" si="773"/>
        <v>-10.166666666666664</v>
      </c>
      <c r="AAA29" s="16">
        <f t="shared" si="773"/>
        <v>-10.166666666666664</v>
      </c>
      <c r="AAB29" s="16">
        <f t="shared" si="773"/>
        <v>-10.166666666666664</v>
      </c>
      <c r="AAC29" s="16">
        <f t="shared" si="773"/>
        <v>-10.166666666666664</v>
      </c>
      <c r="AAD29" s="16">
        <f t="shared" si="773"/>
        <v>-10.166666666666664</v>
      </c>
      <c r="AAE29" s="16">
        <f t="shared" si="773"/>
        <v>-10.166666666666664</v>
      </c>
      <c r="AAF29" s="16">
        <f t="shared" si="773"/>
        <v>-10.166666666666664</v>
      </c>
      <c r="AAG29" s="16">
        <f t="shared" si="773"/>
        <v>-10.166666666666664</v>
      </c>
      <c r="AAH29" s="16">
        <f t="shared" si="773"/>
        <v>-10.166666666666664</v>
      </c>
      <c r="AAI29" s="16">
        <f t="shared" si="773"/>
        <v>-10.166666666666664</v>
      </c>
      <c r="AAJ29" s="16">
        <f t="shared" si="773"/>
        <v>-10.166666666666664</v>
      </c>
      <c r="AAK29" s="16">
        <f t="shared" si="773"/>
        <v>-10.166666666666664</v>
      </c>
      <c r="AAL29" s="16">
        <f t="shared" si="773"/>
        <v>-10.166666666666664</v>
      </c>
      <c r="AAM29" s="16">
        <f t="shared" si="773"/>
        <v>-10.166666666666664</v>
      </c>
      <c r="AAN29" s="16">
        <f t="shared" si="773"/>
        <v>-10.166666666666664</v>
      </c>
      <c r="AAO29" s="16">
        <f t="shared" si="773"/>
        <v>-10.166666666666664</v>
      </c>
      <c r="AAP29" s="16">
        <f t="shared" si="773"/>
        <v>-10.166666666666664</v>
      </c>
      <c r="AAQ29" s="16">
        <f t="shared" si="773"/>
        <v>-10.166666666666664</v>
      </c>
      <c r="AAR29" s="16">
        <f t="shared" si="773"/>
        <v>-10.166666666666664</v>
      </c>
      <c r="AAS29" s="16">
        <f t="shared" si="773"/>
        <v>-10.166666666666664</v>
      </c>
      <c r="AAT29" s="16">
        <f t="shared" ref="AAT29:ACZ29" si="774">IF(AAS$29&gt;=$K$29,AAS$29-$AC$25,AAS$29)</f>
        <v>-10.166666666666664</v>
      </c>
      <c r="AAU29" s="16">
        <f t="shared" si="774"/>
        <v>-10.166666666666664</v>
      </c>
      <c r="AAV29" s="16">
        <f t="shared" si="774"/>
        <v>-10.166666666666664</v>
      </c>
      <c r="AAW29" s="16">
        <f t="shared" si="774"/>
        <v>-10.166666666666664</v>
      </c>
      <c r="AAX29" s="16">
        <f t="shared" si="774"/>
        <v>-10.166666666666664</v>
      </c>
      <c r="AAY29" s="16">
        <f t="shared" si="774"/>
        <v>-10.166666666666664</v>
      </c>
      <c r="AAZ29" s="16">
        <f t="shared" si="774"/>
        <v>-10.166666666666664</v>
      </c>
      <c r="ABA29" s="16">
        <f t="shared" si="774"/>
        <v>-10.166666666666664</v>
      </c>
      <c r="ABB29" s="16">
        <f t="shared" si="774"/>
        <v>-10.166666666666664</v>
      </c>
      <c r="ABC29" s="16">
        <f t="shared" si="774"/>
        <v>-10.166666666666664</v>
      </c>
      <c r="ABD29" s="16">
        <f t="shared" si="774"/>
        <v>-10.166666666666664</v>
      </c>
      <c r="ABE29" s="16">
        <f t="shared" si="774"/>
        <v>-10.166666666666664</v>
      </c>
      <c r="ABF29" s="16">
        <f t="shared" si="774"/>
        <v>-10.166666666666664</v>
      </c>
      <c r="ABG29" s="16">
        <f t="shared" si="774"/>
        <v>-10.166666666666664</v>
      </c>
      <c r="ABH29" s="16">
        <f t="shared" si="774"/>
        <v>-10.166666666666664</v>
      </c>
      <c r="ABI29" s="16">
        <f t="shared" si="774"/>
        <v>-10.166666666666664</v>
      </c>
      <c r="ABJ29" s="16">
        <f t="shared" si="774"/>
        <v>-10.166666666666664</v>
      </c>
      <c r="ABK29" s="16">
        <f t="shared" si="774"/>
        <v>-10.166666666666664</v>
      </c>
      <c r="ABL29" s="16">
        <f t="shared" si="774"/>
        <v>-10.166666666666664</v>
      </c>
      <c r="ABM29" s="16">
        <f t="shared" si="774"/>
        <v>-10.166666666666664</v>
      </c>
      <c r="ABN29" s="16">
        <f t="shared" si="774"/>
        <v>-10.166666666666664</v>
      </c>
      <c r="ABO29" s="16">
        <f t="shared" si="774"/>
        <v>-10.166666666666664</v>
      </c>
      <c r="ABP29" s="16">
        <f t="shared" si="774"/>
        <v>-10.166666666666664</v>
      </c>
      <c r="ABQ29" s="16">
        <f t="shared" si="774"/>
        <v>-10.166666666666664</v>
      </c>
      <c r="ABR29" s="16">
        <f t="shared" si="774"/>
        <v>-10.166666666666664</v>
      </c>
      <c r="ABS29" s="16">
        <f t="shared" si="774"/>
        <v>-10.166666666666664</v>
      </c>
      <c r="ABT29" s="16">
        <f t="shared" si="774"/>
        <v>-10.166666666666664</v>
      </c>
      <c r="ABU29" s="16">
        <f t="shared" si="774"/>
        <v>-10.166666666666664</v>
      </c>
      <c r="ABV29" s="16">
        <f t="shared" si="774"/>
        <v>-10.166666666666664</v>
      </c>
      <c r="ABW29" s="16">
        <f t="shared" si="774"/>
        <v>-10.166666666666664</v>
      </c>
      <c r="ABX29" s="16">
        <f t="shared" si="774"/>
        <v>-10.166666666666664</v>
      </c>
      <c r="ABY29" s="16">
        <f t="shared" si="774"/>
        <v>-10.166666666666664</v>
      </c>
      <c r="ABZ29" s="16">
        <f t="shared" si="774"/>
        <v>-10.166666666666664</v>
      </c>
      <c r="ACA29" s="16">
        <f t="shared" si="774"/>
        <v>-10.166666666666664</v>
      </c>
      <c r="ACB29" s="16">
        <f t="shared" si="774"/>
        <v>-10.166666666666664</v>
      </c>
      <c r="ACC29" s="16">
        <f t="shared" si="774"/>
        <v>-10.166666666666664</v>
      </c>
      <c r="ACD29" s="16">
        <f t="shared" si="774"/>
        <v>-10.166666666666664</v>
      </c>
      <c r="ACE29" s="16">
        <f t="shared" si="774"/>
        <v>-10.166666666666664</v>
      </c>
      <c r="ACF29" s="16">
        <f t="shared" si="774"/>
        <v>-10.166666666666664</v>
      </c>
      <c r="ACG29" s="16">
        <f t="shared" si="774"/>
        <v>-10.166666666666664</v>
      </c>
      <c r="ACH29" s="16">
        <f t="shared" si="774"/>
        <v>-10.166666666666664</v>
      </c>
      <c r="ACI29" s="16">
        <f t="shared" si="774"/>
        <v>-10.166666666666664</v>
      </c>
      <c r="ACJ29" s="16">
        <f t="shared" si="774"/>
        <v>-10.166666666666664</v>
      </c>
      <c r="ACK29" s="16">
        <f t="shared" si="774"/>
        <v>-10.166666666666664</v>
      </c>
      <c r="ACL29" s="16">
        <f t="shared" si="774"/>
        <v>-10.166666666666664</v>
      </c>
      <c r="ACM29" s="16">
        <f t="shared" si="774"/>
        <v>-10.166666666666664</v>
      </c>
      <c r="ACN29" s="16">
        <f t="shared" si="774"/>
        <v>-10.166666666666664</v>
      </c>
      <c r="ACO29" s="16">
        <f t="shared" si="774"/>
        <v>-10.166666666666664</v>
      </c>
      <c r="ACP29" s="16">
        <f t="shared" si="774"/>
        <v>-10.166666666666664</v>
      </c>
      <c r="ACQ29" s="16">
        <f t="shared" si="774"/>
        <v>-10.166666666666664</v>
      </c>
      <c r="ACR29" s="16">
        <f t="shared" si="774"/>
        <v>-10.166666666666664</v>
      </c>
      <c r="ACS29" s="16">
        <f t="shared" si="774"/>
        <v>-10.166666666666664</v>
      </c>
      <c r="ACT29" s="16">
        <f t="shared" si="774"/>
        <v>-10.166666666666664</v>
      </c>
      <c r="ACU29" s="16">
        <f t="shared" si="774"/>
        <v>-10.166666666666664</v>
      </c>
      <c r="ACV29" s="16">
        <f t="shared" si="774"/>
        <v>-10.166666666666664</v>
      </c>
      <c r="ACW29" s="16">
        <f t="shared" si="774"/>
        <v>-10.166666666666664</v>
      </c>
      <c r="ACX29" s="16">
        <f t="shared" si="774"/>
        <v>-10.166666666666664</v>
      </c>
      <c r="ACY29" s="16">
        <f t="shared" si="774"/>
        <v>-10.166666666666664</v>
      </c>
      <c r="ACZ29" s="16">
        <f t="shared" si="774"/>
        <v>-10.166666666666664</v>
      </c>
    </row>
    <row r="30" spans="1:780" ht="15.75" thickBot="1">
      <c r="C30" s="40">
        <f>SUM(PT!D40)</f>
        <v>2</v>
      </c>
      <c r="D30" s="40">
        <f t="shared" ref="D30:D43" si="775">IF(C30=A$2,1,IF(C30=A$3,1.05,IF(C30=A$4,1.088,IF(C30=A$5,1.125,IF(C30=A$6,1.16,IF(C30=A$7,1.19,IF(C30=A$8,1.225,IF(C30=A$9,1.256,IF(C30=A$10,1.29,IF(C30=A$11,1.325,IF(C30=A$12,1.355,IF(C30=A$13,1.388,IF(C30=A$14,1.432,IF(C30=A$15,1.457,IF(C30=A$16,1.495,"REPS")))))))))))))))</f>
        <v>1.05</v>
      </c>
      <c r="E30" s="40">
        <f>SUM(PT!C40)</f>
        <v>135</v>
      </c>
      <c r="F30" s="41">
        <f t="shared" ref="F30:F43" si="776">SUM(D30*E30)</f>
        <v>141.75</v>
      </c>
      <c r="G30" s="41">
        <f t="shared" ref="G30:G43" si="777">SUM(F30*G$1)</f>
        <v>122.202675</v>
      </c>
      <c r="H30" s="41">
        <f t="shared" ref="H30:H43" si="778">SUM(F30*H$1)</f>
        <v>106.97872500000001</v>
      </c>
      <c r="I30" s="41">
        <f t="shared" ref="I30:I43" si="779">SUM(F30*I$1)</f>
        <v>94.816575</v>
      </c>
      <c r="L30">
        <f>SUM(M30:ACZ30)</f>
        <v>55</v>
      </c>
      <c r="M30" s="16">
        <f>IF(M$29&gt;=$K$29,1,0)</f>
        <v>1</v>
      </c>
      <c r="N30" s="16">
        <f t="shared" ref="N30:BY30" si="780">IF(N$29&gt;=$K$29,1,0)</f>
        <v>1</v>
      </c>
      <c r="O30" s="16">
        <f t="shared" si="780"/>
        <v>1</v>
      </c>
      <c r="P30" s="16">
        <f t="shared" si="780"/>
        <v>1</v>
      </c>
      <c r="Q30" s="16">
        <f t="shared" si="780"/>
        <v>1</v>
      </c>
      <c r="R30" s="16">
        <f t="shared" si="780"/>
        <v>1</v>
      </c>
      <c r="S30" s="16">
        <f t="shared" si="780"/>
        <v>1</v>
      </c>
      <c r="T30" s="16">
        <f t="shared" si="780"/>
        <v>1</v>
      </c>
      <c r="U30" s="16">
        <f t="shared" si="780"/>
        <v>1</v>
      </c>
      <c r="V30" s="16">
        <f t="shared" si="780"/>
        <v>1</v>
      </c>
      <c r="W30" s="16">
        <f t="shared" si="780"/>
        <v>1</v>
      </c>
      <c r="X30" s="16">
        <f t="shared" si="780"/>
        <v>1</v>
      </c>
      <c r="Y30" s="16">
        <f t="shared" si="780"/>
        <v>1</v>
      </c>
      <c r="Z30" s="16">
        <f t="shared" si="780"/>
        <v>1</v>
      </c>
      <c r="AA30" s="16">
        <f t="shared" si="780"/>
        <v>1</v>
      </c>
      <c r="AB30" s="16">
        <f t="shared" si="780"/>
        <v>1</v>
      </c>
      <c r="AC30" s="16">
        <f t="shared" si="780"/>
        <v>1</v>
      </c>
      <c r="AD30" s="16">
        <f t="shared" si="780"/>
        <v>1</v>
      </c>
      <c r="AE30" s="16">
        <f t="shared" si="780"/>
        <v>1</v>
      </c>
      <c r="AF30" s="16">
        <f t="shared" si="780"/>
        <v>1</v>
      </c>
      <c r="AG30" s="16">
        <f t="shared" si="780"/>
        <v>1</v>
      </c>
      <c r="AH30" s="16">
        <f t="shared" si="780"/>
        <v>1</v>
      </c>
      <c r="AI30" s="16">
        <f t="shared" si="780"/>
        <v>1</v>
      </c>
      <c r="AJ30" s="16">
        <f t="shared" si="780"/>
        <v>1</v>
      </c>
      <c r="AK30" s="16">
        <f t="shared" si="780"/>
        <v>1</v>
      </c>
      <c r="AL30" s="16">
        <f t="shared" si="780"/>
        <v>1</v>
      </c>
      <c r="AM30" s="16">
        <f t="shared" si="780"/>
        <v>1</v>
      </c>
      <c r="AN30" s="16">
        <f t="shared" si="780"/>
        <v>1</v>
      </c>
      <c r="AO30" s="16">
        <f t="shared" si="780"/>
        <v>1</v>
      </c>
      <c r="AP30" s="16">
        <f t="shared" si="780"/>
        <v>1</v>
      </c>
      <c r="AQ30" s="16">
        <f t="shared" si="780"/>
        <v>1</v>
      </c>
      <c r="AR30" s="16">
        <f t="shared" si="780"/>
        <v>1</v>
      </c>
      <c r="AS30" s="16">
        <f t="shared" si="780"/>
        <v>1</v>
      </c>
      <c r="AT30" s="16">
        <f t="shared" si="780"/>
        <v>1</v>
      </c>
      <c r="AU30" s="16">
        <f t="shared" si="780"/>
        <v>1</v>
      </c>
      <c r="AV30" s="16">
        <f t="shared" si="780"/>
        <v>1</v>
      </c>
      <c r="AW30" s="16">
        <f t="shared" si="780"/>
        <v>1</v>
      </c>
      <c r="AX30" s="16">
        <f t="shared" si="780"/>
        <v>1</v>
      </c>
      <c r="AY30" s="16">
        <f t="shared" si="780"/>
        <v>1</v>
      </c>
      <c r="AZ30" s="16">
        <f t="shared" si="780"/>
        <v>1</v>
      </c>
      <c r="BA30" s="16">
        <f t="shared" si="780"/>
        <v>1</v>
      </c>
      <c r="BB30" s="16">
        <f t="shared" si="780"/>
        <v>1</v>
      </c>
      <c r="BC30" s="16">
        <f t="shared" si="780"/>
        <v>1</v>
      </c>
      <c r="BD30" s="16">
        <f t="shared" si="780"/>
        <v>1</v>
      </c>
      <c r="BE30" s="16">
        <f t="shared" si="780"/>
        <v>1</v>
      </c>
      <c r="BF30" s="16">
        <f t="shared" si="780"/>
        <v>1</v>
      </c>
      <c r="BG30" s="16">
        <f t="shared" si="780"/>
        <v>1</v>
      </c>
      <c r="BH30" s="16">
        <f t="shared" si="780"/>
        <v>1</v>
      </c>
      <c r="BI30" s="16">
        <f t="shared" si="780"/>
        <v>1</v>
      </c>
      <c r="BJ30" s="16">
        <f t="shared" si="780"/>
        <v>1</v>
      </c>
      <c r="BK30" s="16">
        <f t="shared" si="780"/>
        <v>1</v>
      </c>
      <c r="BL30" s="16">
        <f t="shared" si="780"/>
        <v>1</v>
      </c>
      <c r="BM30" s="16">
        <f t="shared" si="780"/>
        <v>1</v>
      </c>
      <c r="BN30" s="16">
        <f t="shared" si="780"/>
        <v>1</v>
      </c>
      <c r="BO30" s="16">
        <f t="shared" si="780"/>
        <v>1</v>
      </c>
      <c r="BP30" s="16">
        <f t="shared" si="780"/>
        <v>0</v>
      </c>
      <c r="BQ30" s="16">
        <f t="shared" si="780"/>
        <v>0</v>
      </c>
      <c r="BR30" s="16">
        <f t="shared" si="780"/>
        <v>0</v>
      </c>
      <c r="BS30" s="16">
        <f t="shared" si="780"/>
        <v>0</v>
      </c>
      <c r="BT30" s="16">
        <f t="shared" si="780"/>
        <v>0</v>
      </c>
      <c r="BU30" s="16">
        <f t="shared" si="780"/>
        <v>0</v>
      </c>
      <c r="BV30" s="16">
        <f t="shared" si="780"/>
        <v>0</v>
      </c>
      <c r="BW30" s="16">
        <f t="shared" si="780"/>
        <v>0</v>
      </c>
      <c r="BX30" s="16">
        <f t="shared" si="780"/>
        <v>0</v>
      </c>
      <c r="BY30" s="16">
        <f t="shared" si="780"/>
        <v>0</v>
      </c>
      <c r="BZ30" s="16">
        <f t="shared" ref="BZ30:EK30" si="781">IF(BZ$29&gt;=$K$29,1,0)</f>
        <v>0</v>
      </c>
      <c r="CA30" s="16">
        <f t="shared" si="781"/>
        <v>0</v>
      </c>
      <c r="CB30" s="16">
        <f t="shared" si="781"/>
        <v>0</v>
      </c>
      <c r="CC30" s="16">
        <f t="shared" si="781"/>
        <v>0</v>
      </c>
      <c r="CD30" s="16">
        <f t="shared" si="781"/>
        <v>0</v>
      </c>
      <c r="CE30" s="16">
        <f t="shared" si="781"/>
        <v>0</v>
      </c>
      <c r="CF30" s="16">
        <f t="shared" si="781"/>
        <v>0</v>
      </c>
      <c r="CG30" s="16">
        <f t="shared" si="781"/>
        <v>0</v>
      </c>
      <c r="CH30" s="16">
        <f t="shared" si="781"/>
        <v>0</v>
      </c>
      <c r="CI30" s="16">
        <f t="shared" si="781"/>
        <v>0</v>
      </c>
      <c r="CJ30" s="16">
        <f t="shared" si="781"/>
        <v>0</v>
      </c>
      <c r="CK30" s="16">
        <f t="shared" si="781"/>
        <v>0</v>
      </c>
      <c r="CL30" s="16">
        <f t="shared" si="781"/>
        <v>0</v>
      </c>
      <c r="CM30" s="16">
        <f t="shared" si="781"/>
        <v>0</v>
      </c>
      <c r="CN30" s="16">
        <f t="shared" si="781"/>
        <v>0</v>
      </c>
      <c r="CO30" s="16">
        <f t="shared" si="781"/>
        <v>0</v>
      </c>
      <c r="CP30" s="16">
        <f t="shared" si="781"/>
        <v>0</v>
      </c>
      <c r="CQ30" s="16">
        <f t="shared" si="781"/>
        <v>0</v>
      </c>
      <c r="CR30" s="16">
        <f t="shared" si="781"/>
        <v>0</v>
      </c>
      <c r="CS30" s="16">
        <f t="shared" si="781"/>
        <v>0</v>
      </c>
      <c r="CT30" s="16">
        <f t="shared" si="781"/>
        <v>0</v>
      </c>
      <c r="CU30" s="16">
        <f t="shared" si="781"/>
        <v>0</v>
      </c>
      <c r="CV30" s="16">
        <f t="shared" si="781"/>
        <v>0</v>
      </c>
      <c r="CW30" s="16">
        <f t="shared" si="781"/>
        <v>0</v>
      </c>
      <c r="CX30" s="16">
        <f t="shared" si="781"/>
        <v>0</v>
      </c>
      <c r="CY30" s="16">
        <f t="shared" si="781"/>
        <v>0</v>
      </c>
      <c r="CZ30" s="16">
        <f t="shared" si="781"/>
        <v>0</v>
      </c>
      <c r="DA30" s="16">
        <f t="shared" si="781"/>
        <v>0</v>
      </c>
      <c r="DB30" s="16">
        <f t="shared" si="781"/>
        <v>0</v>
      </c>
      <c r="DC30" s="16">
        <f t="shared" si="781"/>
        <v>0</v>
      </c>
      <c r="DD30" s="16">
        <f t="shared" si="781"/>
        <v>0</v>
      </c>
      <c r="DE30" s="16">
        <f t="shared" si="781"/>
        <v>0</v>
      </c>
      <c r="DF30" s="16">
        <f t="shared" si="781"/>
        <v>0</v>
      </c>
      <c r="DG30" s="16">
        <f t="shared" si="781"/>
        <v>0</v>
      </c>
      <c r="DH30" s="16">
        <f t="shared" si="781"/>
        <v>0</v>
      </c>
      <c r="DI30" s="16">
        <f t="shared" si="781"/>
        <v>0</v>
      </c>
      <c r="DJ30" s="16">
        <f t="shared" si="781"/>
        <v>0</v>
      </c>
      <c r="DK30" s="16">
        <f t="shared" si="781"/>
        <v>0</v>
      </c>
      <c r="DL30" s="16">
        <f t="shared" si="781"/>
        <v>0</v>
      </c>
      <c r="DM30" s="16">
        <f t="shared" si="781"/>
        <v>0</v>
      </c>
      <c r="DN30" s="16">
        <f t="shared" si="781"/>
        <v>0</v>
      </c>
      <c r="DO30" s="16">
        <f t="shared" si="781"/>
        <v>0</v>
      </c>
      <c r="DP30" s="16">
        <f t="shared" si="781"/>
        <v>0</v>
      </c>
      <c r="DQ30" s="16">
        <f t="shared" si="781"/>
        <v>0</v>
      </c>
      <c r="DR30" s="16">
        <f t="shared" si="781"/>
        <v>0</v>
      </c>
      <c r="DS30" s="16">
        <f t="shared" si="781"/>
        <v>0</v>
      </c>
      <c r="DT30" s="16">
        <f t="shared" si="781"/>
        <v>0</v>
      </c>
      <c r="DU30" s="16">
        <f t="shared" si="781"/>
        <v>0</v>
      </c>
      <c r="DV30" s="16">
        <f t="shared" si="781"/>
        <v>0</v>
      </c>
      <c r="DW30" s="16">
        <f t="shared" si="781"/>
        <v>0</v>
      </c>
      <c r="DX30" s="16">
        <f t="shared" si="781"/>
        <v>0</v>
      </c>
      <c r="DY30" s="16">
        <f t="shared" si="781"/>
        <v>0</v>
      </c>
      <c r="DZ30" s="16">
        <f t="shared" si="781"/>
        <v>0</v>
      </c>
      <c r="EA30" s="16">
        <f t="shared" si="781"/>
        <v>0</v>
      </c>
      <c r="EB30" s="16">
        <f t="shared" si="781"/>
        <v>0</v>
      </c>
      <c r="EC30" s="16">
        <f t="shared" si="781"/>
        <v>0</v>
      </c>
      <c r="ED30" s="16">
        <f t="shared" si="781"/>
        <v>0</v>
      </c>
      <c r="EE30" s="16">
        <f t="shared" si="781"/>
        <v>0</v>
      </c>
      <c r="EF30" s="16">
        <f t="shared" si="781"/>
        <v>0</v>
      </c>
      <c r="EG30" s="16">
        <f t="shared" si="781"/>
        <v>0</v>
      </c>
      <c r="EH30" s="16">
        <f t="shared" si="781"/>
        <v>0</v>
      </c>
      <c r="EI30" s="16">
        <f t="shared" si="781"/>
        <v>0</v>
      </c>
      <c r="EJ30" s="16">
        <f t="shared" si="781"/>
        <v>0</v>
      </c>
      <c r="EK30" s="16">
        <f t="shared" si="781"/>
        <v>0</v>
      </c>
      <c r="EL30" s="16">
        <f t="shared" ref="EL30:GW30" si="782">IF(EL$29&gt;=$K$29,1,0)</f>
        <v>0</v>
      </c>
      <c r="EM30" s="16">
        <f t="shared" si="782"/>
        <v>0</v>
      </c>
      <c r="EN30" s="16">
        <f t="shared" si="782"/>
        <v>0</v>
      </c>
      <c r="EO30" s="16">
        <f t="shared" si="782"/>
        <v>0</v>
      </c>
      <c r="EP30" s="16">
        <f t="shared" si="782"/>
        <v>0</v>
      </c>
      <c r="EQ30" s="16">
        <f t="shared" si="782"/>
        <v>0</v>
      </c>
      <c r="ER30" s="16">
        <f t="shared" si="782"/>
        <v>0</v>
      </c>
      <c r="ES30" s="16">
        <f t="shared" si="782"/>
        <v>0</v>
      </c>
      <c r="ET30" s="16">
        <f t="shared" si="782"/>
        <v>0</v>
      </c>
      <c r="EU30" s="16">
        <f t="shared" si="782"/>
        <v>0</v>
      </c>
      <c r="EV30" s="16">
        <f t="shared" si="782"/>
        <v>0</v>
      </c>
      <c r="EW30" s="16">
        <f t="shared" si="782"/>
        <v>0</v>
      </c>
      <c r="EX30" s="16">
        <f t="shared" si="782"/>
        <v>0</v>
      </c>
      <c r="EY30" s="16">
        <f t="shared" si="782"/>
        <v>0</v>
      </c>
      <c r="EZ30" s="16">
        <f t="shared" si="782"/>
        <v>0</v>
      </c>
      <c r="FA30" s="16">
        <f t="shared" si="782"/>
        <v>0</v>
      </c>
      <c r="FB30" s="16">
        <f t="shared" si="782"/>
        <v>0</v>
      </c>
      <c r="FC30" s="16">
        <f t="shared" si="782"/>
        <v>0</v>
      </c>
      <c r="FD30" s="16">
        <f t="shared" si="782"/>
        <v>0</v>
      </c>
      <c r="FE30" s="16">
        <f t="shared" si="782"/>
        <v>0</v>
      </c>
      <c r="FF30" s="16">
        <f t="shared" si="782"/>
        <v>0</v>
      </c>
      <c r="FG30" s="16">
        <f t="shared" si="782"/>
        <v>0</v>
      </c>
      <c r="FH30" s="16">
        <f t="shared" si="782"/>
        <v>0</v>
      </c>
      <c r="FI30" s="16">
        <f t="shared" si="782"/>
        <v>0</v>
      </c>
      <c r="FJ30" s="16">
        <f t="shared" si="782"/>
        <v>0</v>
      </c>
      <c r="FK30" s="16">
        <f t="shared" si="782"/>
        <v>0</v>
      </c>
      <c r="FL30" s="16">
        <f t="shared" si="782"/>
        <v>0</v>
      </c>
      <c r="FM30" s="16">
        <f t="shared" si="782"/>
        <v>0</v>
      </c>
      <c r="FN30" s="16">
        <f t="shared" si="782"/>
        <v>0</v>
      </c>
      <c r="FO30" s="16">
        <f t="shared" si="782"/>
        <v>0</v>
      </c>
      <c r="FP30" s="16">
        <f t="shared" si="782"/>
        <v>0</v>
      </c>
      <c r="FQ30" s="16">
        <f t="shared" si="782"/>
        <v>0</v>
      </c>
      <c r="FR30" s="16">
        <f t="shared" si="782"/>
        <v>0</v>
      </c>
      <c r="FS30" s="16">
        <f t="shared" si="782"/>
        <v>0</v>
      </c>
      <c r="FT30" s="16">
        <f t="shared" si="782"/>
        <v>0</v>
      </c>
      <c r="FU30" s="16">
        <f t="shared" si="782"/>
        <v>0</v>
      </c>
      <c r="FV30" s="16">
        <f t="shared" si="782"/>
        <v>0</v>
      </c>
      <c r="FW30" s="16">
        <f t="shared" si="782"/>
        <v>0</v>
      </c>
      <c r="FX30" s="16">
        <f t="shared" si="782"/>
        <v>0</v>
      </c>
      <c r="FY30" s="16">
        <f t="shared" si="782"/>
        <v>0</v>
      </c>
      <c r="FZ30" s="16">
        <f t="shared" si="782"/>
        <v>0</v>
      </c>
      <c r="GA30" s="16">
        <f t="shared" si="782"/>
        <v>0</v>
      </c>
      <c r="GB30" s="16">
        <f t="shared" si="782"/>
        <v>0</v>
      </c>
      <c r="GC30" s="16">
        <f t="shared" si="782"/>
        <v>0</v>
      </c>
      <c r="GD30" s="16">
        <f t="shared" si="782"/>
        <v>0</v>
      </c>
      <c r="GE30" s="16">
        <f t="shared" si="782"/>
        <v>0</v>
      </c>
      <c r="GF30" s="16">
        <f t="shared" si="782"/>
        <v>0</v>
      </c>
      <c r="GG30" s="16">
        <f t="shared" si="782"/>
        <v>0</v>
      </c>
      <c r="GH30" s="16">
        <f t="shared" si="782"/>
        <v>0</v>
      </c>
      <c r="GI30" s="16">
        <f t="shared" si="782"/>
        <v>0</v>
      </c>
      <c r="GJ30" s="16">
        <f t="shared" si="782"/>
        <v>0</v>
      </c>
      <c r="GK30" s="16">
        <f t="shared" si="782"/>
        <v>0</v>
      </c>
      <c r="GL30" s="16">
        <f t="shared" si="782"/>
        <v>0</v>
      </c>
      <c r="GM30" s="16">
        <f t="shared" si="782"/>
        <v>0</v>
      </c>
      <c r="GN30" s="16">
        <f t="shared" si="782"/>
        <v>0</v>
      </c>
      <c r="GO30" s="16">
        <f t="shared" si="782"/>
        <v>0</v>
      </c>
      <c r="GP30" s="16">
        <f t="shared" si="782"/>
        <v>0</v>
      </c>
      <c r="GQ30" s="16">
        <f t="shared" si="782"/>
        <v>0</v>
      </c>
      <c r="GR30" s="16">
        <f t="shared" si="782"/>
        <v>0</v>
      </c>
      <c r="GS30" s="16">
        <f t="shared" si="782"/>
        <v>0</v>
      </c>
      <c r="GT30" s="16">
        <f t="shared" si="782"/>
        <v>0</v>
      </c>
      <c r="GU30" s="16">
        <f t="shared" si="782"/>
        <v>0</v>
      </c>
      <c r="GV30" s="16">
        <f t="shared" si="782"/>
        <v>0</v>
      </c>
      <c r="GW30" s="16">
        <f t="shared" si="782"/>
        <v>0</v>
      </c>
      <c r="GX30" s="16">
        <f t="shared" ref="GX30:JI30" si="783">IF(GX$29&gt;=$K$29,1,0)</f>
        <v>0</v>
      </c>
      <c r="GY30" s="16">
        <f t="shared" si="783"/>
        <v>0</v>
      </c>
      <c r="GZ30" s="16">
        <f t="shared" si="783"/>
        <v>0</v>
      </c>
      <c r="HA30" s="16">
        <f t="shared" si="783"/>
        <v>0</v>
      </c>
      <c r="HB30" s="16">
        <f t="shared" si="783"/>
        <v>0</v>
      </c>
      <c r="HC30" s="16">
        <f t="shared" si="783"/>
        <v>0</v>
      </c>
      <c r="HD30" s="16">
        <f t="shared" si="783"/>
        <v>0</v>
      </c>
      <c r="HE30" s="16">
        <f t="shared" si="783"/>
        <v>0</v>
      </c>
      <c r="HF30" s="16">
        <f t="shared" si="783"/>
        <v>0</v>
      </c>
      <c r="HG30" s="16">
        <f t="shared" si="783"/>
        <v>0</v>
      </c>
      <c r="HH30" s="16">
        <f t="shared" si="783"/>
        <v>0</v>
      </c>
      <c r="HI30" s="16">
        <f t="shared" si="783"/>
        <v>0</v>
      </c>
      <c r="HJ30" s="16">
        <f t="shared" si="783"/>
        <v>0</v>
      </c>
      <c r="HK30" s="16">
        <f t="shared" si="783"/>
        <v>0</v>
      </c>
      <c r="HL30" s="16">
        <f t="shared" si="783"/>
        <v>0</v>
      </c>
      <c r="HM30" s="16">
        <f t="shared" si="783"/>
        <v>0</v>
      </c>
      <c r="HN30" s="16">
        <f t="shared" si="783"/>
        <v>0</v>
      </c>
      <c r="HO30" s="16">
        <f t="shared" si="783"/>
        <v>0</v>
      </c>
      <c r="HP30" s="16">
        <f t="shared" si="783"/>
        <v>0</v>
      </c>
      <c r="HQ30" s="16">
        <f t="shared" si="783"/>
        <v>0</v>
      </c>
      <c r="HR30" s="16">
        <f t="shared" si="783"/>
        <v>0</v>
      </c>
      <c r="HS30" s="16">
        <f t="shared" si="783"/>
        <v>0</v>
      </c>
      <c r="HT30" s="16">
        <f t="shared" si="783"/>
        <v>0</v>
      </c>
      <c r="HU30" s="16">
        <f t="shared" si="783"/>
        <v>0</v>
      </c>
      <c r="HV30" s="16">
        <f t="shared" si="783"/>
        <v>0</v>
      </c>
      <c r="HW30" s="16">
        <f t="shared" si="783"/>
        <v>0</v>
      </c>
      <c r="HX30" s="16">
        <f t="shared" si="783"/>
        <v>0</v>
      </c>
      <c r="HY30" s="16">
        <f t="shared" si="783"/>
        <v>0</v>
      </c>
      <c r="HZ30" s="16">
        <f t="shared" si="783"/>
        <v>0</v>
      </c>
      <c r="IA30" s="16">
        <f t="shared" si="783"/>
        <v>0</v>
      </c>
      <c r="IB30" s="16">
        <f t="shared" si="783"/>
        <v>0</v>
      </c>
      <c r="IC30" s="16">
        <f t="shared" si="783"/>
        <v>0</v>
      </c>
      <c r="ID30" s="16">
        <f t="shared" si="783"/>
        <v>0</v>
      </c>
      <c r="IE30" s="16">
        <f t="shared" si="783"/>
        <v>0</v>
      </c>
      <c r="IF30" s="16">
        <f t="shared" si="783"/>
        <v>0</v>
      </c>
      <c r="IG30" s="16">
        <f t="shared" si="783"/>
        <v>0</v>
      </c>
      <c r="IH30" s="16">
        <f t="shared" si="783"/>
        <v>0</v>
      </c>
      <c r="II30" s="16">
        <f t="shared" si="783"/>
        <v>0</v>
      </c>
      <c r="IJ30" s="16">
        <f t="shared" si="783"/>
        <v>0</v>
      </c>
      <c r="IK30" s="16">
        <f t="shared" si="783"/>
        <v>0</v>
      </c>
      <c r="IL30" s="16">
        <f t="shared" si="783"/>
        <v>0</v>
      </c>
      <c r="IM30" s="16">
        <f t="shared" si="783"/>
        <v>0</v>
      </c>
      <c r="IN30" s="16">
        <f t="shared" si="783"/>
        <v>0</v>
      </c>
      <c r="IO30" s="16">
        <f t="shared" si="783"/>
        <v>0</v>
      </c>
      <c r="IP30" s="16">
        <f t="shared" si="783"/>
        <v>0</v>
      </c>
      <c r="IQ30" s="16">
        <f t="shared" si="783"/>
        <v>0</v>
      </c>
      <c r="IR30" s="16">
        <f t="shared" si="783"/>
        <v>0</v>
      </c>
      <c r="IS30" s="16">
        <f t="shared" si="783"/>
        <v>0</v>
      </c>
      <c r="IT30" s="16">
        <f t="shared" si="783"/>
        <v>0</v>
      </c>
      <c r="IU30" s="16">
        <f t="shared" si="783"/>
        <v>0</v>
      </c>
      <c r="IV30" s="16">
        <f t="shared" si="783"/>
        <v>0</v>
      </c>
      <c r="IW30" s="16">
        <f t="shared" si="783"/>
        <v>0</v>
      </c>
      <c r="IX30" s="16">
        <f t="shared" si="783"/>
        <v>0</v>
      </c>
      <c r="IY30" s="16">
        <f t="shared" si="783"/>
        <v>0</v>
      </c>
      <c r="IZ30" s="16">
        <f t="shared" si="783"/>
        <v>0</v>
      </c>
      <c r="JA30" s="16">
        <f t="shared" si="783"/>
        <v>0</v>
      </c>
      <c r="JB30" s="16">
        <f t="shared" si="783"/>
        <v>0</v>
      </c>
      <c r="JC30" s="16">
        <f t="shared" si="783"/>
        <v>0</v>
      </c>
      <c r="JD30" s="16">
        <f t="shared" si="783"/>
        <v>0</v>
      </c>
      <c r="JE30" s="16">
        <f t="shared" si="783"/>
        <v>0</v>
      </c>
      <c r="JF30" s="16">
        <f t="shared" si="783"/>
        <v>0</v>
      </c>
      <c r="JG30" s="16">
        <f t="shared" si="783"/>
        <v>0</v>
      </c>
      <c r="JH30" s="16">
        <f t="shared" si="783"/>
        <v>0</v>
      </c>
      <c r="JI30" s="16">
        <f t="shared" si="783"/>
        <v>0</v>
      </c>
      <c r="JJ30" s="16">
        <f t="shared" ref="JJ30:LU30" si="784">IF(JJ$29&gt;=$K$29,1,0)</f>
        <v>0</v>
      </c>
      <c r="JK30" s="16">
        <f t="shared" si="784"/>
        <v>0</v>
      </c>
      <c r="JL30" s="16">
        <f t="shared" si="784"/>
        <v>0</v>
      </c>
      <c r="JM30" s="16">
        <f t="shared" si="784"/>
        <v>0</v>
      </c>
      <c r="JN30" s="16">
        <f t="shared" si="784"/>
        <v>0</v>
      </c>
      <c r="JO30" s="16">
        <f t="shared" si="784"/>
        <v>0</v>
      </c>
      <c r="JP30" s="16">
        <f t="shared" si="784"/>
        <v>0</v>
      </c>
      <c r="JQ30" s="16">
        <f t="shared" si="784"/>
        <v>0</v>
      </c>
      <c r="JR30" s="16">
        <f t="shared" si="784"/>
        <v>0</v>
      </c>
      <c r="JS30" s="16">
        <f t="shared" si="784"/>
        <v>0</v>
      </c>
      <c r="JT30" s="16">
        <f t="shared" si="784"/>
        <v>0</v>
      </c>
      <c r="JU30" s="16">
        <f t="shared" si="784"/>
        <v>0</v>
      </c>
      <c r="JV30" s="16">
        <f t="shared" si="784"/>
        <v>0</v>
      </c>
      <c r="JW30" s="16">
        <f t="shared" si="784"/>
        <v>0</v>
      </c>
      <c r="JX30" s="16">
        <f t="shared" si="784"/>
        <v>0</v>
      </c>
      <c r="JY30" s="16">
        <f t="shared" si="784"/>
        <v>0</v>
      </c>
      <c r="JZ30" s="16">
        <f t="shared" si="784"/>
        <v>0</v>
      </c>
      <c r="KA30" s="16">
        <f t="shared" si="784"/>
        <v>0</v>
      </c>
      <c r="KB30" s="16">
        <f t="shared" si="784"/>
        <v>0</v>
      </c>
      <c r="KC30" s="16">
        <f t="shared" si="784"/>
        <v>0</v>
      </c>
      <c r="KD30" s="16">
        <f t="shared" si="784"/>
        <v>0</v>
      </c>
      <c r="KE30" s="16">
        <f t="shared" si="784"/>
        <v>0</v>
      </c>
      <c r="KF30" s="16">
        <f t="shared" si="784"/>
        <v>0</v>
      </c>
      <c r="KG30" s="16">
        <f t="shared" si="784"/>
        <v>0</v>
      </c>
      <c r="KH30" s="16">
        <f t="shared" si="784"/>
        <v>0</v>
      </c>
      <c r="KI30" s="16">
        <f t="shared" si="784"/>
        <v>0</v>
      </c>
      <c r="KJ30" s="16">
        <f t="shared" si="784"/>
        <v>0</v>
      </c>
      <c r="KK30" s="16">
        <f t="shared" si="784"/>
        <v>0</v>
      </c>
      <c r="KL30" s="16">
        <f t="shared" si="784"/>
        <v>0</v>
      </c>
      <c r="KM30" s="16">
        <f t="shared" si="784"/>
        <v>0</v>
      </c>
      <c r="KN30" s="16">
        <f t="shared" si="784"/>
        <v>0</v>
      </c>
      <c r="KO30" s="16">
        <f t="shared" si="784"/>
        <v>0</v>
      </c>
      <c r="KP30" s="16">
        <f t="shared" si="784"/>
        <v>0</v>
      </c>
      <c r="KQ30" s="16">
        <f t="shared" si="784"/>
        <v>0</v>
      </c>
      <c r="KR30" s="16">
        <f t="shared" si="784"/>
        <v>0</v>
      </c>
      <c r="KS30" s="16">
        <f t="shared" si="784"/>
        <v>0</v>
      </c>
      <c r="KT30" s="16">
        <f t="shared" si="784"/>
        <v>0</v>
      </c>
      <c r="KU30" s="16">
        <f t="shared" si="784"/>
        <v>0</v>
      </c>
      <c r="KV30" s="16">
        <f t="shared" si="784"/>
        <v>0</v>
      </c>
      <c r="KW30" s="16">
        <f t="shared" si="784"/>
        <v>0</v>
      </c>
      <c r="KX30" s="16">
        <f t="shared" si="784"/>
        <v>0</v>
      </c>
      <c r="KY30" s="16">
        <f t="shared" si="784"/>
        <v>0</v>
      </c>
      <c r="KZ30" s="16">
        <f t="shared" si="784"/>
        <v>0</v>
      </c>
      <c r="LA30" s="16">
        <f t="shared" si="784"/>
        <v>0</v>
      </c>
      <c r="LB30" s="16">
        <f t="shared" si="784"/>
        <v>0</v>
      </c>
      <c r="LC30" s="16">
        <f t="shared" si="784"/>
        <v>0</v>
      </c>
      <c r="LD30" s="16">
        <f t="shared" si="784"/>
        <v>0</v>
      </c>
      <c r="LE30" s="16">
        <f t="shared" si="784"/>
        <v>0</v>
      </c>
      <c r="LF30" s="16">
        <f t="shared" si="784"/>
        <v>0</v>
      </c>
      <c r="LG30" s="16">
        <f t="shared" si="784"/>
        <v>0</v>
      </c>
      <c r="LH30" s="16">
        <f t="shared" si="784"/>
        <v>0</v>
      </c>
      <c r="LI30" s="16">
        <f t="shared" si="784"/>
        <v>0</v>
      </c>
      <c r="LJ30" s="16">
        <f t="shared" si="784"/>
        <v>0</v>
      </c>
      <c r="LK30" s="16">
        <f t="shared" si="784"/>
        <v>0</v>
      </c>
      <c r="LL30" s="16">
        <f t="shared" si="784"/>
        <v>0</v>
      </c>
      <c r="LM30" s="16">
        <f t="shared" si="784"/>
        <v>0</v>
      </c>
      <c r="LN30" s="16">
        <f t="shared" si="784"/>
        <v>0</v>
      </c>
      <c r="LO30" s="16">
        <f t="shared" si="784"/>
        <v>0</v>
      </c>
      <c r="LP30" s="16">
        <f t="shared" si="784"/>
        <v>0</v>
      </c>
      <c r="LQ30" s="16">
        <f t="shared" si="784"/>
        <v>0</v>
      </c>
      <c r="LR30" s="16">
        <f t="shared" si="784"/>
        <v>0</v>
      </c>
      <c r="LS30" s="16">
        <f t="shared" si="784"/>
        <v>0</v>
      </c>
      <c r="LT30" s="16">
        <f t="shared" si="784"/>
        <v>0</v>
      </c>
      <c r="LU30" s="16">
        <f t="shared" si="784"/>
        <v>0</v>
      </c>
      <c r="LV30" s="16">
        <f t="shared" ref="LV30:OG30" si="785">IF(LV$29&gt;=$K$29,1,0)</f>
        <v>0</v>
      </c>
      <c r="LW30" s="16">
        <f t="shared" si="785"/>
        <v>0</v>
      </c>
      <c r="LX30" s="16">
        <f t="shared" si="785"/>
        <v>0</v>
      </c>
      <c r="LY30" s="16">
        <f t="shared" si="785"/>
        <v>0</v>
      </c>
      <c r="LZ30" s="16">
        <f t="shared" si="785"/>
        <v>0</v>
      </c>
      <c r="MA30" s="16">
        <f t="shared" si="785"/>
        <v>0</v>
      </c>
      <c r="MB30" s="16">
        <f t="shared" si="785"/>
        <v>0</v>
      </c>
      <c r="MC30" s="16">
        <f t="shared" si="785"/>
        <v>0</v>
      </c>
      <c r="MD30" s="16">
        <f t="shared" si="785"/>
        <v>0</v>
      </c>
      <c r="ME30" s="16">
        <f t="shared" si="785"/>
        <v>0</v>
      </c>
      <c r="MF30" s="16">
        <f t="shared" si="785"/>
        <v>0</v>
      </c>
      <c r="MG30" s="16">
        <f t="shared" si="785"/>
        <v>0</v>
      </c>
      <c r="MH30" s="16">
        <f t="shared" si="785"/>
        <v>0</v>
      </c>
      <c r="MI30" s="16">
        <f t="shared" si="785"/>
        <v>0</v>
      </c>
      <c r="MJ30" s="16">
        <f t="shared" si="785"/>
        <v>0</v>
      </c>
      <c r="MK30" s="16">
        <f t="shared" si="785"/>
        <v>0</v>
      </c>
      <c r="ML30" s="16">
        <f t="shared" si="785"/>
        <v>0</v>
      </c>
      <c r="MM30" s="16">
        <f t="shared" si="785"/>
        <v>0</v>
      </c>
      <c r="MN30" s="16">
        <f t="shared" si="785"/>
        <v>0</v>
      </c>
      <c r="MO30" s="16">
        <f t="shared" si="785"/>
        <v>0</v>
      </c>
      <c r="MP30" s="16">
        <f t="shared" si="785"/>
        <v>0</v>
      </c>
      <c r="MQ30" s="16">
        <f t="shared" si="785"/>
        <v>0</v>
      </c>
      <c r="MR30" s="16">
        <f t="shared" si="785"/>
        <v>0</v>
      </c>
      <c r="MS30" s="16">
        <f t="shared" si="785"/>
        <v>0</v>
      </c>
      <c r="MT30" s="16">
        <f t="shared" si="785"/>
        <v>0</v>
      </c>
      <c r="MU30" s="16">
        <f t="shared" si="785"/>
        <v>0</v>
      </c>
      <c r="MV30" s="16">
        <f t="shared" si="785"/>
        <v>0</v>
      </c>
      <c r="MW30" s="16">
        <f t="shared" si="785"/>
        <v>0</v>
      </c>
      <c r="MX30" s="16">
        <f t="shared" si="785"/>
        <v>0</v>
      </c>
      <c r="MY30" s="16">
        <f t="shared" si="785"/>
        <v>0</v>
      </c>
      <c r="MZ30" s="16">
        <f t="shared" si="785"/>
        <v>0</v>
      </c>
      <c r="NA30" s="16">
        <f t="shared" si="785"/>
        <v>0</v>
      </c>
      <c r="NB30" s="16">
        <f t="shared" si="785"/>
        <v>0</v>
      </c>
      <c r="NC30" s="16">
        <f t="shared" si="785"/>
        <v>0</v>
      </c>
      <c r="ND30" s="16">
        <f t="shared" si="785"/>
        <v>0</v>
      </c>
      <c r="NE30" s="16">
        <f t="shared" si="785"/>
        <v>0</v>
      </c>
      <c r="NF30" s="16">
        <f t="shared" si="785"/>
        <v>0</v>
      </c>
      <c r="NG30" s="16">
        <f t="shared" si="785"/>
        <v>0</v>
      </c>
      <c r="NH30" s="16">
        <f t="shared" si="785"/>
        <v>0</v>
      </c>
      <c r="NI30" s="16">
        <f t="shared" si="785"/>
        <v>0</v>
      </c>
      <c r="NJ30" s="16">
        <f t="shared" si="785"/>
        <v>0</v>
      </c>
      <c r="NK30" s="16">
        <f t="shared" si="785"/>
        <v>0</v>
      </c>
      <c r="NL30" s="16">
        <f t="shared" si="785"/>
        <v>0</v>
      </c>
      <c r="NM30" s="16">
        <f t="shared" si="785"/>
        <v>0</v>
      </c>
      <c r="NN30" s="16">
        <f t="shared" si="785"/>
        <v>0</v>
      </c>
      <c r="NO30" s="16">
        <f t="shared" si="785"/>
        <v>0</v>
      </c>
      <c r="NP30" s="16">
        <f t="shared" si="785"/>
        <v>0</v>
      </c>
      <c r="NQ30" s="16">
        <f t="shared" si="785"/>
        <v>0</v>
      </c>
      <c r="NR30" s="16">
        <f t="shared" si="785"/>
        <v>0</v>
      </c>
      <c r="NS30" s="16">
        <f t="shared" si="785"/>
        <v>0</v>
      </c>
      <c r="NT30" s="16">
        <f t="shared" si="785"/>
        <v>0</v>
      </c>
      <c r="NU30" s="16">
        <f t="shared" si="785"/>
        <v>0</v>
      </c>
      <c r="NV30" s="16">
        <f t="shared" si="785"/>
        <v>0</v>
      </c>
      <c r="NW30" s="16">
        <f t="shared" si="785"/>
        <v>0</v>
      </c>
      <c r="NX30" s="16">
        <f t="shared" si="785"/>
        <v>0</v>
      </c>
      <c r="NY30" s="16">
        <f t="shared" si="785"/>
        <v>0</v>
      </c>
      <c r="NZ30" s="16">
        <f t="shared" si="785"/>
        <v>0</v>
      </c>
      <c r="OA30" s="16">
        <f t="shared" si="785"/>
        <v>0</v>
      </c>
      <c r="OB30" s="16">
        <f t="shared" si="785"/>
        <v>0</v>
      </c>
      <c r="OC30" s="16">
        <f t="shared" si="785"/>
        <v>0</v>
      </c>
      <c r="OD30" s="16">
        <f t="shared" si="785"/>
        <v>0</v>
      </c>
      <c r="OE30" s="16">
        <f t="shared" si="785"/>
        <v>0</v>
      </c>
      <c r="OF30" s="16">
        <f t="shared" si="785"/>
        <v>0</v>
      </c>
      <c r="OG30" s="16">
        <f t="shared" si="785"/>
        <v>0</v>
      </c>
      <c r="OH30" s="16">
        <f t="shared" ref="OH30:QS30" si="786">IF(OH$29&gt;=$K$29,1,0)</f>
        <v>0</v>
      </c>
      <c r="OI30" s="16">
        <f t="shared" si="786"/>
        <v>0</v>
      </c>
      <c r="OJ30" s="16">
        <f t="shared" si="786"/>
        <v>0</v>
      </c>
      <c r="OK30" s="16">
        <f t="shared" si="786"/>
        <v>0</v>
      </c>
      <c r="OL30" s="16">
        <f t="shared" si="786"/>
        <v>0</v>
      </c>
      <c r="OM30" s="16">
        <f t="shared" si="786"/>
        <v>0</v>
      </c>
      <c r="ON30" s="16">
        <f t="shared" si="786"/>
        <v>0</v>
      </c>
      <c r="OO30" s="16">
        <f t="shared" si="786"/>
        <v>0</v>
      </c>
      <c r="OP30" s="16">
        <f t="shared" si="786"/>
        <v>0</v>
      </c>
      <c r="OQ30" s="16">
        <f t="shared" si="786"/>
        <v>0</v>
      </c>
      <c r="OR30" s="16">
        <f t="shared" si="786"/>
        <v>0</v>
      </c>
      <c r="OS30" s="16">
        <f t="shared" si="786"/>
        <v>0</v>
      </c>
      <c r="OT30" s="16">
        <f t="shared" si="786"/>
        <v>0</v>
      </c>
      <c r="OU30" s="16">
        <f t="shared" si="786"/>
        <v>0</v>
      </c>
      <c r="OV30" s="16">
        <f t="shared" si="786"/>
        <v>0</v>
      </c>
      <c r="OW30" s="16">
        <f t="shared" si="786"/>
        <v>0</v>
      </c>
      <c r="OX30" s="16">
        <f t="shared" si="786"/>
        <v>0</v>
      </c>
      <c r="OY30" s="16">
        <f t="shared" si="786"/>
        <v>0</v>
      </c>
      <c r="OZ30" s="16">
        <f t="shared" si="786"/>
        <v>0</v>
      </c>
      <c r="PA30" s="16">
        <f t="shared" si="786"/>
        <v>0</v>
      </c>
      <c r="PB30" s="16">
        <f t="shared" si="786"/>
        <v>0</v>
      </c>
      <c r="PC30" s="16">
        <f t="shared" si="786"/>
        <v>0</v>
      </c>
      <c r="PD30" s="16">
        <f t="shared" si="786"/>
        <v>0</v>
      </c>
      <c r="PE30" s="16">
        <f t="shared" si="786"/>
        <v>0</v>
      </c>
      <c r="PF30" s="16">
        <f t="shared" si="786"/>
        <v>0</v>
      </c>
      <c r="PG30" s="16">
        <f t="shared" si="786"/>
        <v>0</v>
      </c>
      <c r="PH30" s="16">
        <f t="shared" si="786"/>
        <v>0</v>
      </c>
      <c r="PI30" s="16">
        <f t="shared" si="786"/>
        <v>0</v>
      </c>
      <c r="PJ30" s="16">
        <f t="shared" si="786"/>
        <v>0</v>
      </c>
      <c r="PK30" s="16">
        <f t="shared" si="786"/>
        <v>0</v>
      </c>
      <c r="PL30" s="16">
        <f t="shared" si="786"/>
        <v>0</v>
      </c>
      <c r="PM30" s="16">
        <f t="shared" si="786"/>
        <v>0</v>
      </c>
      <c r="PN30" s="16">
        <f t="shared" si="786"/>
        <v>0</v>
      </c>
      <c r="PO30" s="16">
        <f t="shared" si="786"/>
        <v>0</v>
      </c>
      <c r="PP30" s="16">
        <f t="shared" si="786"/>
        <v>0</v>
      </c>
      <c r="PQ30" s="16">
        <f t="shared" si="786"/>
        <v>0</v>
      </c>
      <c r="PR30" s="16">
        <f t="shared" si="786"/>
        <v>0</v>
      </c>
      <c r="PS30" s="16">
        <f t="shared" si="786"/>
        <v>0</v>
      </c>
      <c r="PT30" s="16">
        <f t="shared" si="786"/>
        <v>0</v>
      </c>
      <c r="PU30" s="16">
        <f t="shared" si="786"/>
        <v>0</v>
      </c>
      <c r="PV30" s="16">
        <f t="shared" si="786"/>
        <v>0</v>
      </c>
      <c r="PW30" s="16">
        <f t="shared" si="786"/>
        <v>0</v>
      </c>
      <c r="PX30" s="16">
        <f t="shared" si="786"/>
        <v>0</v>
      </c>
      <c r="PY30" s="16">
        <f t="shared" si="786"/>
        <v>0</v>
      </c>
      <c r="PZ30" s="16">
        <f t="shared" si="786"/>
        <v>0</v>
      </c>
      <c r="QA30" s="16">
        <f t="shared" si="786"/>
        <v>0</v>
      </c>
      <c r="QB30" s="16">
        <f t="shared" si="786"/>
        <v>0</v>
      </c>
      <c r="QC30" s="16">
        <f t="shared" si="786"/>
        <v>0</v>
      </c>
      <c r="QD30" s="16">
        <f t="shared" si="786"/>
        <v>0</v>
      </c>
      <c r="QE30" s="16">
        <f t="shared" si="786"/>
        <v>0</v>
      </c>
      <c r="QF30" s="16">
        <f t="shared" si="786"/>
        <v>0</v>
      </c>
      <c r="QG30" s="16">
        <f t="shared" si="786"/>
        <v>0</v>
      </c>
      <c r="QH30" s="16">
        <f t="shared" si="786"/>
        <v>0</v>
      </c>
      <c r="QI30" s="16">
        <f t="shared" si="786"/>
        <v>0</v>
      </c>
      <c r="QJ30" s="16">
        <f t="shared" si="786"/>
        <v>0</v>
      </c>
      <c r="QK30" s="16">
        <f t="shared" si="786"/>
        <v>0</v>
      </c>
      <c r="QL30" s="16">
        <f t="shared" si="786"/>
        <v>0</v>
      </c>
      <c r="QM30" s="16">
        <f t="shared" si="786"/>
        <v>0</v>
      </c>
      <c r="QN30" s="16">
        <f t="shared" si="786"/>
        <v>0</v>
      </c>
      <c r="QO30" s="16">
        <f t="shared" si="786"/>
        <v>0</v>
      </c>
      <c r="QP30" s="16">
        <f t="shared" si="786"/>
        <v>0</v>
      </c>
      <c r="QQ30" s="16">
        <f t="shared" si="786"/>
        <v>0</v>
      </c>
      <c r="QR30" s="16">
        <f t="shared" si="786"/>
        <v>0</v>
      </c>
      <c r="QS30" s="16">
        <f t="shared" si="786"/>
        <v>0</v>
      </c>
      <c r="QT30" s="16">
        <f t="shared" ref="QT30:TE30" si="787">IF(QT$29&gt;=$K$29,1,0)</f>
        <v>0</v>
      </c>
      <c r="QU30" s="16">
        <f t="shared" si="787"/>
        <v>0</v>
      </c>
      <c r="QV30" s="16">
        <f t="shared" si="787"/>
        <v>0</v>
      </c>
      <c r="QW30" s="16">
        <f t="shared" si="787"/>
        <v>0</v>
      </c>
      <c r="QX30" s="16">
        <f t="shared" si="787"/>
        <v>0</v>
      </c>
      <c r="QY30" s="16">
        <f t="shared" si="787"/>
        <v>0</v>
      </c>
      <c r="QZ30" s="16">
        <f t="shared" si="787"/>
        <v>0</v>
      </c>
      <c r="RA30" s="16">
        <f t="shared" si="787"/>
        <v>0</v>
      </c>
      <c r="RB30" s="16">
        <f t="shared" si="787"/>
        <v>0</v>
      </c>
      <c r="RC30" s="16">
        <f t="shared" si="787"/>
        <v>0</v>
      </c>
      <c r="RD30" s="16">
        <f t="shared" si="787"/>
        <v>0</v>
      </c>
      <c r="RE30" s="16">
        <f t="shared" si="787"/>
        <v>0</v>
      </c>
      <c r="RF30" s="16">
        <f t="shared" si="787"/>
        <v>0</v>
      </c>
      <c r="RG30" s="16">
        <f t="shared" si="787"/>
        <v>0</v>
      </c>
      <c r="RH30" s="16">
        <f t="shared" si="787"/>
        <v>0</v>
      </c>
      <c r="RI30" s="16">
        <f t="shared" si="787"/>
        <v>0</v>
      </c>
      <c r="RJ30" s="16">
        <f t="shared" si="787"/>
        <v>0</v>
      </c>
      <c r="RK30" s="16">
        <f t="shared" si="787"/>
        <v>0</v>
      </c>
      <c r="RL30" s="16">
        <f t="shared" si="787"/>
        <v>0</v>
      </c>
      <c r="RM30" s="16">
        <f t="shared" si="787"/>
        <v>0</v>
      </c>
      <c r="RN30" s="16">
        <f t="shared" si="787"/>
        <v>0</v>
      </c>
      <c r="RO30" s="16">
        <f t="shared" si="787"/>
        <v>0</v>
      </c>
      <c r="RP30" s="16">
        <f t="shared" si="787"/>
        <v>0</v>
      </c>
      <c r="RQ30" s="16">
        <f t="shared" si="787"/>
        <v>0</v>
      </c>
      <c r="RR30" s="16">
        <f t="shared" si="787"/>
        <v>0</v>
      </c>
      <c r="RS30" s="16">
        <f t="shared" si="787"/>
        <v>0</v>
      </c>
      <c r="RT30" s="16">
        <f t="shared" si="787"/>
        <v>0</v>
      </c>
      <c r="RU30" s="16">
        <f t="shared" si="787"/>
        <v>0</v>
      </c>
      <c r="RV30" s="16">
        <f t="shared" si="787"/>
        <v>0</v>
      </c>
      <c r="RW30" s="16">
        <f t="shared" si="787"/>
        <v>0</v>
      </c>
      <c r="RX30" s="16">
        <f t="shared" si="787"/>
        <v>0</v>
      </c>
      <c r="RY30" s="16">
        <f t="shared" si="787"/>
        <v>0</v>
      </c>
      <c r="RZ30" s="16">
        <f t="shared" si="787"/>
        <v>0</v>
      </c>
      <c r="SA30" s="16">
        <f t="shared" si="787"/>
        <v>0</v>
      </c>
      <c r="SB30" s="16">
        <f t="shared" si="787"/>
        <v>0</v>
      </c>
      <c r="SC30" s="16">
        <f t="shared" si="787"/>
        <v>0</v>
      </c>
      <c r="SD30" s="16">
        <f t="shared" si="787"/>
        <v>0</v>
      </c>
      <c r="SE30" s="16">
        <f t="shared" si="787"/>
        <v>0</v>
      </c>
      <c r="SF30" s="16">
        <f t="shared" si="787"/>
        <v>0</v>
      </c>
      <c r="SG30" s="16">
        <f t="shared" si="787"/>
        <v>0</v>
      </c>
      <c r="SH30" s="16">
        <f t="shared" si="787"/>
        <v>0</v>
      </c>
      <c r="SI30" s="16">
        <f t="shared" si="787"/>
        <v>0</v>
      </c>
      <c r="SJ30" s="16">
        <f t="shared" si="787"/>
        <v>0</v>
      </c>
      <c r="SK30" s="16">
        <f t="shared" si="787"/>
        <v>0</v>
      </c>
      <c r="SL30" s="16">
        <f t="shared" si="787"/>
        <v>0</v>
      </c>
      <c r="SM30" s="16">
        <f t="shared" si="787"/>
        <v>0</v>
      </c>
      <c r="SN30" s="16">
        <f t="shared" si="787"/>
        <v>0</v>
      </c>
      <c r="SO30" s="16">
        <f t="shared" si="787"/>
        <v>0</v>
      </c>
      <c r="SP30" s="16">
        <f t="shared" si="787"/>
        <v>0</v>
      </c>
      <c r="SQ30" s="16">
        <f t="shared" si="787"/>
        <v>0</v>
      </c>
      <c r="SR30" s="16">
        <f t="shared" si="787"/>
        <v>0</v>
      </c>
      <c r="SS30" s="16">
        <f t="shared" si="787"/>
        <v>0</v>
      </c>
      <c r="ST30" s="16">
        <f t="shared" si="787"/>
        <v>0</v>
      </c>
      <c r="SU30" s="16">
        <f t="shared" si="787"/>
        <v>0</v>
      </c>
      <c r="SV30" s="16">
        <f t="shared" si="787"/>
        <v>0</v>
      </c>
      <c r="SW30" s="16">
        <f t="shared" si="787"/>
        <v>0</v>
      </c>
      <c r="SX30" s="16">
        <f t="shared" si="787"/>
        <v>0</v>
      </c>
      <c r="SY30" s="16">
        <f t="shared" si="787"/>
        <v>0</v>
      </c>
      <c r="SZ30" s="16">
        <f t="shared" si="787"/>
        <v>0</v>
      </c>
      <c r="TA30" s="16">
        <f t="shared" si="787"/>
        <v>0</v>
      </c>
      <c r="TB30" s="16">
        <f t="shared" si="787"/>
        <v>0</v>
      </c>
      <c r="TC30" s="16">
        <f t="shared" si="787"/>
        <v>0</v>
      </c>
      <c r="TD30" s="16">
        <f t="shared" si="787"/>
        <v>0</v>
      </c>
      <c r="TE30" s="16">
        <f t="shared" si="787"/>
        <v>0</v>
      </c>
      <c r="TF30" s="16">
        <f t="shared" ref="TF30:VQ30" si="788">IF(TF$29&gt;=$K$29,1,0)</f>
        <v>0</v>
      </c>
      <c r="TG30" s="16">
        <f t="shared" si="788"/>
        <v>0</v>
      </c>
      <c r="TH30" s="16">
        <f t="shared" si="788"/>
        <v>0</v>
      </c>
      <c r="TI30" s="16">
        <f t="shared" si="788"/>
        <v>0</v>
      </c>
      <c r="TJ30" s="16">
        <f t="shared" si="788"/>
        <v>0</v>
      </c>
      <c r="TK30" s="16">
        <f t="shared" si="788"/>
        <v>0</v>
      </c>
      <c r="TL30" s="16">
        <f t="shared" si="788"/>
        <v>0</v>
      </c>
      <c r="TM30" s="16">
        <f t="shared" si="788"/>
        <v>0</v>
      </c>
      <c r="TN30" s="16">
        <f t="shared" si="788"/>
        <v>0</v>
      </c>
      <c r="TO30" s="16">
        <f t="shared" si="788"/>
        <v>0</v>
      </c>
      <c r="TP30" s="16">
        <f t="shared" si="788"/>
        <v>0</v>
      </c>
      <c r="TQ30" s="16">
        <f t="shared" si="788"/>
        <v>0</v>
      </c>
      <c r="TR30" s="16">
        <f t="shared" si="788"/>
        <v>0</v>
      </c>
      <c r="TS30" s="16">
        <f t="shared" si="788"/>
        <v>0</v>
      </c>
      <c r="TT30" s="16">
        <f t="shared" si="788"/>
        <v>0</v>
      </c>
      <c r="TU30" s="16">
        <f t="shared" si="788"/>
        <v>0</v>
      </c>
      <c r="TV30" s="16">
        <f t="shared" si="788"/>
        <v>0</v>
      </c>
      <c r="TW30" s="16">
        <f t="shared" si="788"/>
        <v>0</v>
      </c>
      <c r="TX30" s="16">
        <f t="shared" si="788"/>
        <v>0</v>
      </c>
      <c r="TY30" s="16">
        <f t="shared" si="788"/>
        <v>0</v>
      </c>
      <c r="TZ30" s="16">
        <f t="shared" si="788"/>
        <v>0</v>
      </c>
      <c r="UA30" s="16">
        <f t="shared" si="788"/>
        <v>0</v>
      </c>
      <c r="UB30" s="16">
        <f t="shared" si="788"/>
        <v>0</v>
      </c>
      <c r="UC30" s="16">
        <f t="shared" si="788"/>
        <v>0</v>
      </c>
      <c r="UD30" s="16">
        <f t="shared" si="788"/>
        <v>0</v>
      </c>
      <c r="UE30" s="16">
        <f t="shared" si="788"/>
        <v>0</v>
      </c>
      <c r="UF30" s="16">
        <f t="shared" si="788"/>
        <v>0</v>
      </c>
      <c r="UG30" s="16">
        <f t="shared" si="788"/>
        <v>0</v>
      </c>
      <c r="UH30" s="16">
        <f t="shared" si="788"/>
        <v>0</v>
      </c>
      <c r="UI30" s="16">
        <f t="shared" si="788"/>
        <v>0</v>
      </c>
      <c r="UJ30" s="16">
        <f t="shared" si="788"/>
        <v>0</v>
      </c>
      <c r="UK30" s="16">
        <f t="shared" si="788"/>
        <v>0</v>
      </c>
      <c r="UL30" s="16">
        <f t="shared" si="788"/>
        <v>0</v>
      </c>
      <c r="UM30" s="16">
        <f t="shared" si="788"/>
        <v>0</v>
      </c>
      <c r="UN30" s="16">
        <f t="shared" si="788"/>
        <v>0</v>
      </c>
      <c r="UO30" s="16">
        <f t="shared" si="788"/>
        <v>0</v>
      </c>
      <c r="UP30" s="16">
        <f t="shared" si="788"/>
        <v>0</v>
      </c>
      <c r="UQ30" s="16">
        <f t="shared" si="788"/>
        <v>0</v>
      </c>
      <c r="UR30" s="16">
        <f t="shared" si="788"/>
        <v>0</v>
      </c>
      <c r="US30" s="16">
        <f t="shared" si="788"/>
        <v>0</v>
      </c>
      <c r="UT30" s="16">
        <f t="shared" si="788"/>
        <v>0</v>
      </c>
      <c r="UU30" s="16">
        <f t="shared" si="788"/>
        <v>0</v>
      </c>
      <c r="UV30" s="16">
        <f t="shared" si="788"/>
        <v>0</v>
      </c>
      <c r="UW30" s="16">
        <f t="shared" si="788"/>
        <v>0</v>
      </c>
      <c r="UX30" s="16">
        <f t="shared" si="788"/>
        <v>0</v>
      </c>
      <c r="UY30" s="16">
        <f t="shared" si="788"/>
        <v>0</v>
      </c>
      <c r="UZ30" s="16">
        <f t="shared" si="788"/>
        <v>0</v>
      </c>
      <c r="VA30" s="16">
        <f t="shared" si="788"/>
        <v>0</v>
      </c>
      <c r="VB30" s="16">
        <f t="shared" si="788"/>
        <v>0</v>
      </c>
      <c r="VC30" s="16">
        <f t="shared" si="788"/>
        <v>0</v>
      </c>
      <c r="VD30" s="16">
        <f t="shared" si="788"/>
        <v>0</v>
      </c>
      <c r="VE30" s="16">
        <f t="shared" si="788"/>
        <v>0</v>
      </c>
      <c r="VF30" s="16">
        <f t="shared" si="788"/>
        <v>0</v>
      </c>
      <c r="VG30" s="16">
        <f t="shared" si="788"/>
        <v>0</v>
      </c>
      <c r="VH30" s="16">
        <f t="shared" si="788"/>
        <v>0</v>
      </c>
      <c r="VI30" s="16">
        <f t="shared" si="788"/>
        <v>0</v>
      </c>
      <c r="VJ30" s="16">
        <f t="shared" si="788"/>
        <v>0</v>
      </c>
      <c r="VK30" s="16">
        <f t="shared" si="788"/>
        <v>0</v>
      </c>
      <c r="VL30" s="16">
        <f t="shared" si="788"/>
        <v>0</v>
      </c>
      <c r="VM30" s="16">
        <f t="shared" si="788"/>
        <v>0</v>
      </c>
      <c r="VN30" s="16">
        <f t="shared" si="788"/>
        <v>0</v>
      </c>
      <c r="VO30" s="16">
        <f t="shared" si="788"/>
        <v>0</v>
      </c>
      <c r="VP30" s="16">
        <f t="shared" si="788"/>
        <v>0</v>
      </c>
      <c r="VQ30" s="16">
        <f t="shared" si="788"/>
        <v>0</v>
      </c>
      <c r="VR30" s="16">
        <f t="shared" ref="VR30:YC30" si="789">IF(VR$29&gt;=$K$29,1,0)</f>
        <v>0</v>
      </c>
      <c r="VS30" s="16">
        <f t="shared" si="789"/>
        <v>0</v>
      </c>
      <c r="VT30" s="16">
        <f t="shared" si="789"/>
        <v>0</v>
      </c>
      <c r="VU30" s="16">
        <f t="shared" si="789"/>
        <v>0</v>
      </c>
      <c r="VV30" s="16">
        <f t="shared" si="789"/>
        <v>0</v>
      </c>
      <c r="VW30" s="16">
        <f t="shared" si="789"/>
        <v>0</v>
      </c>
      <c r="VX30" s="16">
        <f t="shared" si="789"/>
        <v>0</v>
      </c>
      <c r="VY30" s="16">
        <f t="shared" si="789"/>
        <v>0</v>
      </c>
      <c r="VZ30" s="16">
        <f t="shared" si="789"/>
        <v>0</v>
      </c>
      <c r="WA30" s="16">
        <f t="shared" si="789"/>
        <v>0</v>
      </c>
      <c r="WB30" s="16">
        <f t="shared" si="789"/>
        <v>0</v>
      </c>
      <c r="WC30" s="16">
        <f t="shared" si="789"/>
        <v>0</v>
      </c>
      <c r="WD30" s="16">
        <f t="shared" si="789"/>
        <v>0</v>
      </c>
      <c r="WE30" s="16">
        <f t="shared" si="789"/>
        <v>0</v>
      </c>
      <c r="WF30" s="16">
        <f t="shared" si="789"/>
        <v>0</v>
      </c>
      <c r="WG30" s="16">
        <f t="shared" si="789"/>
        <v>0</v>
      </c>
      <c r="WH30" s="16">
        <f t="shared" si="789"/>
        <v>0</v>
      </c>
      <c r="WI30" s="16">
        <f t="shared" si="789"/>
        <v>0</v>
      </c>
      <c r="WJ30" s="16">
        <f t="shared" si="789"/>
        <v>0</v>
      </c>
      <c r="WK30" s="16">
        <f t="shared" si="789"/>
        <v>0</v>
      </c>
      <c r="WL30" s="16">
        <f t="shared" si="789"/>
        <v>0</v>
      </c>
      <c r="WM30" s="16">
        <f t="shared" si="789"/>
        <v>0</v>
      </c>
      <c r="WN30" s="16">
        <f t="shared" si="789"/>
        <v>0</v>
      </c>
      <c r="WO30" s="16">
        <f t="shared" si="789"/>
        <v>0</v>
      </c>
      <c r="WP30" s="16">
        <f t="shared" si="789"/>
        <v>0</v>
      </c>
      <c r="WQ30" s="16">
        <f t="shared" si="789"/>
        <v>0</v>
      </c>
      <c r="WR30" s="16">
        <f t="shared" si="789"/>
        <v>0</v>
      </c>
      <c r="WS30" s="16">
        <f t="shared" si="789"/>
        <v>0</v>
      </c>
      <c r="WT30" s="16">
        <f t="shared" si="789"/>
        <v>0</v>
      </c>
      <c r="WU30" s="16">
        <f t="shared" si="789"/>
        <v>0</v>
      </c>
      <c r="WV30" s="16">
        <f t="shared" si="789"/>
        <v>0</v>
      </c>
      <c r="WW30" s="16">
        <f t="shared" si="789"/>
        <v>0</v>
      </c>
      <c r="WX30" s="16">
        <f t="shared" si="789"/>
        <v>0</v>
      </c>
      <c r="WY30" s="16">
        <f t="shared" si="789"/>
        <v>0</v>
      </c>
      <c r="WZ30" s="16">
        <f t="shared" si="789"/>
        <v>0</v>
      </c>
      <c r="XA30" s="16">
        <f t="shared" si="789"/>
        <v>0</v>
      </c>
      <c r="XB30" s="16">
        <f t="shared" si="789"/>
        <v>0</v>
      </c>
      <c r="XC30" s="16">
        <f t="shared" si="789"/>
        <v>0</v>
      </c>
      <c r="XD30" s="16">
        <f t="shared" si="789"/>
        <v>0</v>
      </c>
      <c r="XE30" s="16">
        <f t="shared" si="789"/>
        <v>0</v>
      </c>
      <c r="XF30" s="16">
        <f t="shared" si="789"/>
        <v>0</v>
      </c>
      <c r="XG30" s="16">
        <f t="shared" si="789"/>
        <v>0</v>
      </c>
      <c r="XH30" s="16">
        <f t="shared" si="789"/>
        <v>0</v>
      </c>
      <c r="XI30" s="16">
        <f t="shared" si="789"/>
        <v>0</v>
      </c>
      <c r="XJ30" s="16">
        <f t="shared" si="789"/>
        <v>0</v>
      </c>
      <c r="XK30" s="16">
        <f t="shared" si="789"/>
        <v>0</v>
      </c>
      <c r="XL30" s="16">
        <f t="shared" si="789"/>
        <v>0</v>
      </c>
      <c r="XM30" s="16">
        <f t="shared" si="789"/>
        <v>0</v>
      </c>
      <c r="XN30" s="16">
        <f t="shared" si="789"/>
        <v>0</v>
      </c>
      <c r="XO30" s="16">
        <f t="shared" si="789"/>
        <v>0</v>
      </c>
      <c r="XP30" s="16">
        <f t="shared" si="789"/>
        <v>0</v>
      </c>
      <c r="XQ30" s="16">
        <f t="shared" si="789"/>
        <v>0</v>
      </c>
      <c r="XR30" s="16">
        <f t="shared" si="789"/>
        <v>0</v>
      </c>
      <c r="XS30" s="16">
        <f t="shared" si="789"/>
        <v>0</v>
      </c>
      <c r="XT30" s="16">
        <f t="shared" si="789"/>
        <v>0</v>
      </c>
      <c r="XU30" s="16">
        <f t="shared" si="789"/>
        <v>0</v>
      </c>
      <c r="XV30" s="16">
        <f t="shared" si="789"/>
        <v>0</v>
      </c>
      <c r="XW30" s="16">
        <f t="shared" si="789"/>
        <v>0</v>
      </c>
      <c r="XX30" s="16">
        <f t="shared" si="789"/>
        <v>0</v>
      </c>
      <c r="XY30" s="16">
        <f t="shared" si="789"/>
        <v>0</v>
      </c>
      <c r="XZ30" s="16">
        <f t="shared" si="789"/>
        <v>0</v>
      </c>
      <c r="YA30" s="16">
        <f t="shared" si="789"/>
        <v>0</v>
      </c>
      <c r="YB30" s="16">
        <f t="shared" si="789"/>
        <v>0</v>
      </c>
      <c r="YC30" s="16">
        <f t="shared" si="789"/>
        <v>0</v>
      </c>
      <c r="YD30" s="16">
        <f t="shared" ref="YD30:AAO30" si="790">IF(YD$29&gt;=$K$29,1,0)</f>
        <v>0</v>
      </c>
      <c r="YE30" s="16">
        <f t="shared" si="790"/>
        <v>0</v>
      </c>
      <c r="YF30" s="16">
        <f t="shared" si="790"/>
        <v>0</v>
      </c>
      <c r="YG30" s="16">
        <f t="shared" si="790"/>
        <v>0</v>
      </c>
      <c r="YH30" s="16">
        <f t="shared" si="790"/>
        <v>0</v>
      </c>
      <c r="YI30" s="16">
        <f t="shared" si="790"/>
        <v>0</v>
      </c>
      <c r="YJ30" s="16">
        <f t="shared" si="790"/>
        <v>0</v>
      </c>
      <c r="YK30" s="16">
        <f t="shared" si="790"/>
        <v>0</v>
      </c>
      <c r="YL30" s="16">
        <f t="shared" si="790"/>
        <v>0</v>
      </c>
      <c r="YM30" s="16">
        <f t="shared" si="790"/>
        <v>0</v>
      </c>
      <c r="YN30" s="16">
        <f t="shared" si="790"/>
        <v>0</v>
      </c>
      <c r="YO30" s="16">
        <f t="shared" si="790"/>
        <v>0</v>
      </c>
      <c r="YP30" s="16">
        <f t="shared" si="790"/>
        <v>0</v>
      </c>
      <c r="YQ30" s="16">
        <f t="shared" si="790"/>
        <v>0</v>
      </c>
      <c r="YR30" s="16">
        <f t="shared" si="790"/>
        <v>0</v>
      </c>
      <c r="YS30" s="16">
        <f t="shared" si="790"/>
        <v>0</v>
      </c>
      <c r="YT30" s="16">
        <f t="shared" si="790"/>
        <v>0</v>
      </c>
      <c r="YU30" s="16">
        <f t="shared" si="790"/>
        <v>0</v>
      </c>
      <c r="YV30" s="16">
        <f t="shared" si="790"/>
        <v>0</v>
      </c>
      <c r="YW30" s="16">
        <f t="shared" si="790"/>
        <v>0</v>
      </c>
      <c r="YX30" s="16">
        <f t="shared" si="790"/>
        <v>0</v>
      </c>
      <c r="YY30" s="16">
        <f t="shared" si="790"/>
        <v>0</v>
      </c>
      <c r="YZ30" s="16">
        <f t="shared" si="790"/>
        <v>0</v>
      </c>
      <c r="ZA30" s="16">
        <f t="shared" si="790"/>
        <v>0</v>
      </c>
      <c r="ZB30" s="16">
        <f t="shared" si="790"/>
        <v>0</v>
      </c>
      <c r="ZC30" s="16">
        <f t="shared" si="790"/>
        <v>0</v>
      </c>
      <c r="ZD30" s="16">
        <f t="shared" si="790"/>
        <v>0</v>
      </c>
      <c r="ZE30" s="16">
        <f t="shared" si="790"/>
        <v>0</v>
      </c>
      <c r="ZF30" s="16">
        <f t="shared" si="790"/>
        <v>0</v>
      </c>
      <c r="ZG30" s="16">
        <f t="shared" si="790"/>
        <v>0</v>
      </c>
      <c r="ZH30" s="16">
        <f t="shared" si="790"/>
        <v>0</v>
      </c>
      <c r="ZI30" s="16">
        <f t="shared" si="790"/>
        <v>0</v>
      </c>
      <c r="ZJ30" s="16">
        <f t="shared" si="790"/>
        <v>0</v>
      </c>
      <c r="ZK30" s="16">
        <f t="shared" si="790"/>
        <v>0</v>
      </c>
      <c r="ZL30" s="16">
        <f t="shared" si="790"/>
        <v>0</v>
      </c>
      <c r="ZM30" s="16">
        <f t="shared" si="790"/>
        <v>0</v>
      </c>
      <c r="ZN30" s="16">
        <f t="shared" si="790"/>
        <v>0</v>
      </c>
      <c r="ZO30" s="16">
        <f t="shared" si="790"/>
        <v>0</v>
      </c>
      <c r="ZP30" s="16">
        <f t="shared" si="790"/>
        <v>0</v>
      </c>
      <c r="ZQ30" s="16">
        <f t="shared" si="790"/>
        <v>0</v>
      </c>
      <c r="ZR30" s="16">
        <f t="shared" si="790"/>
        <v>0</v>
      </c>
      <c r="ZS30" s="16">
        <f t="shared" si="790"/>
        <v>0</v>
      </c>
      <c r="ZT30" s="16">
        <f t="shared" si="790"/>
        <v>0</v>
      </c>
      <c r="ZU30" s="16">
        <f t="shared" si="790"/>
        <v>0</v>
      </c>
      <c r="ZV30" s="16">
        <f t="shared" si="790"/>
        <v>0</v>
      </c>
      <c r="ZW30" s="16">
        <f t="shared" si="790"/>
        <v>0</v>
      </c>
      <c r="ZX30" s="16">
        <f t="shared" si="790"/>
        <v>0</v>
      </c>
      <c r="ZY30" s="16">
        <f t="shared" si="790"/>
        <v>0</v>
      </c>
      <c r="ZZ30" s="16">
        <f t="shared" si="790"/>
        <v>0</v>
      </c>
      <c r="AAA30" s="16">
        <f t="shared" si="790"/>
        <v>0</v>
      </c>
      <c r="AAB30" s="16">
        <f t="shared" si="790"/>
        <v>0</v>
      </c>
      <c r="AAC30" s="16">
        <f t="shared" si="790"/>
        <v>0</v>
      </c>
      <c r="AAD30" s="16">
        <f t="shared" si="790"/>
        <v>0</v>
      </c>
      <c r="AAE30" s="16">
        <f t="shared" si="790"/>
        <v>0</v>
      </c>
      <c r="AAF30" s="16">
        <f t="shared" si="790"/>
        <v>0</v>
      </c>
      <c r="AAG30" s="16">
        <f t="shared" si="790"/>
        <v>0</v>
      </c>
      <c r="AAH30" s="16">
        <f t="shared" si="790"/>
        <v>0</v>
      </c>
      <c r="AAI30" s="16">
        <f t="shared" si="790"/>
        <v>0</v>
      </c>
      <c r="AAJ30" s="16">
        <f t="shared" si="790"/>
        <v>0</v>
      </c>
      <c r="AAK30" s="16">
        <f t="shared" si="790"/>
        <v>0</v>
      </c>
      <c r="AAL30" s="16">
        <f t="shared" si="790"/>
        <v>0</v>
      </c>
      <c r="AAM30" s="16">
        <f t="shared" si="790"/>
        <v>0</v>
      </c>
      <c r="AAN30" s="16">
        <f t="shared" si="790"/>
        <v>0</v>
      </c>
      <c r="AAO30" s="16">
        <f t="shared" si="790"/>
        <v>0</v>
      </c>
      <c r="AAP30" s="16">
        <f t="shared" ref="AAP30:ACZ30" si="791">IF(AAP$29&gt;=$K$29,1,0)</f>
        <v>0</v>
      </c>
      <c r="AAQ30" s="16">
        <f t="shared" si="791"/>
        <v>0</v>
      </c>
      <c r="AAR30" s="16">
        <f t="shared" si="791"/>
        <v>0</v>
      </c>
      <c r="AAS30" s="16">
        <f t="shared" si="791"/>
        <v>0</v>
      </c>
      <c r="AAT30" s="16">
        <f t="shared" si="791"/>
        <v>0</v>
      </c>
      <c r="AAU30" s="16">
        <f t="shared" si="791"/>
        <v>0</v>
      </c>
      <c r="AAV30" s="16">
        <f t="shared" si="791"/>
        <v>0</v>
      </c>
      <c r="AAW30" s="16">
        <f t="shared" si="791"/>
        <v>0</v>
      </c>
      <c r="AAX30" s="16">
        <f t="shared" si="791"/>
        <v>0</v>
      </c>
      <c r="AAY30" s="16">
        <f t="shared" si="791"/>
        <v>0</v>
      </c>
      <c r="AAZ30" s="16">
        <f t="shared" si="791"/>
        <v>0</v>
      </c>
      <c r="ABA30" s="16">
        <f t="shared" si="791"/>
        <v>0</v>
      </c>
      <c r="ABB30" s="16">
        <f t="shared" si="791"/>
        <v>0</v>
      </c>
      <c r="ABC30" s="16">
        <f t="shared" si="791"/>
        <v>0</v>
      </c>
      <c r="ABD30" s="16">
        <f t="shared" si="791"/>
        <v>0</v>
      </c>
      <c r="ABE30" s="16">
        <f t="shared" si="791"/>
        <v>0</v>
      </c>
      <c r="ABF30" s="16">
        <f t="shared" si="791"/>
        <v>0</v>
      </c>
      <c r="ABG30" s="16">
        <f t="shared" si="791"/>
        <v>0</v>
      </c>
      <c r="ABH30" s="16">
        <f t="shared" si="791"/>
        <v>0</v>
      </c>
      <c r="ABI30" s="16">
        <f t="shared" si="791"/>
        <v>0</v>
      </c>
      <c r="ABJ30" s="16">
        <f t="shared" si="791"/>
        <v>0</v>
      </c>
      <c r="ABK30" s="16">
        <f t="shared" si="791"/>
        <v>0</v>
      </c>
      <c r="ABL30" s="16">
        <f t="shared" si="791"/>
        <v>0</v>
      </c>
      <c r="ABM30" s="16">
        <f t="shared" si="791"/>
        <v>0</v>
      </c>
      <c r="ABN30" s="16">
        <f t="shared" si="791"/>
        <v>0</v>
      </c>
      <c r="ABO30" s="16">
        <f t="shared" si="791"/>
        <v>0</v>
      </c>
      <c r="ABP30" s="16">
        <f t="shared" si="791"/>
        <v>0</v>
      </c>
      <c r="ABQ30" s="16">
        <f t="shared" si="791"/>
        <v>0</v>
      </c>
      <c r="ABR30" s="16">
        <f t="shared" si="791"/>
        <v>0</v>
      </c>
      <c r="ABS30" s="16">
        <f t="shared" si="791"/>
        <v>0</v>
      </c>
      <c r="ABT30" s="16">
        <f t="shared" si="791"/>
        <v>0</v>
      </c>
      <c r="ABU30" s="16">
        <f t="shared" si="791"/>
        <v>0</v>
      </c>
      <c r="ABV30" s="16">
        <f t="shared" si="791"/>
        <v>0</v>
      </c>
      <c r="ABW30" s="16">
        <f t="shared" si="791"/>
        <v>0</v>
      </c>
      <c r="ABX30" s="16">
        <f t="shared" si="791"/>
        <v>0</v>
      </c>
      <c r="ABY30" s="16">
        <f t="shared" si="791"/>
        <v>0</v>
      </c>
      <c r="ABZ30" s="16">
        <f t="shared" si="791"/>
        <v>0</v>
      </c>
      <c r="ACA30" s="16">
        <f t="shared" si="791"/>
        <v>0</v>
      </c>
      <c r="ACB30" s="16">
        <f t="shared" si="791"/>
        <v>0</v>
      </c>
      <c r="ACC30" s="16">
        <f t="shared" si="791"/>
        <v>0</v>
      </c>
      <c r="ACD30" s="16">
        <f t="shared" si="791"/>
        <v>0</v>
      </c>
      <c r="ACE30" s="16">
        <f t="shared" si="791"/>
        <v>0</v>
      </c>
      <c r="ACF30" s="16">
        <f t="shared" si="791"/>
        <v>0</v>
      </c>
      <c r="ACG30" s="16">
        <f t="shared" si="791"/>
        <v>0</v>
      </c>
      <c r="ACH30" s="16">
        <f t="shared" si="791"/>
        <v>0</v>
      </c>
      <c r="ACI30" s="16">
        <f t="shared" si="791"/>
        <v>0</v>
      </c>
      <c r="ACJ30" s="16">
        <f t="shared" si="791"/>
        <v>0</v>
      </c>
      <c r="ACK30" s="16">
        <f t="shared" si="791"/>
        <v>0</v>
      </c>
      <c r="ACL30" s="16">
        <f t="shared" si="791"/>
        <v>0</v>
      </c>
      <c r="ACM30" s="16">
        <f t="shared" si="791"/>
        <v>0</v>
      </c>
      <c r="ACN30" s="16">
        <f t="shared" si="791"/>
        <v>0</v>
      </c>
      <c r="ACO30" s="16">
        <f t="shared" si="791"/>
        <v>0</v>
      </c>
      <c r="ACP30" s="16">
        <f t="shared" si="791"/>
        <v>0</v>
      </c>
      <c r="ACQ30" s="16">
        <f t="shared" si="791"/>
        <v>0</v>
      </c>
      <c r="ACR30" s="16">
        <f t="shared" si="791"/>
        <v>0</v>
      </c>
      <c r="ACS30" s="16">
        <f t="shared" si="791"/>
        <v>0</v>
      </c>
      <c r="ACT30" s="16">
        <f t="shared" si="791"/>
        <v>0</v>
      </c>
      <c r="ACU30" s="16">
        <f t="shared" si="791"/>
        <v>0</v>
      </c>
      <c r="ACV30" s="16">
        <f t="shared" si="791"/>
        <v>0</v>
      </c>
      <c r="ACW30" s="16">
        <f t="shared" si="791"/>
        <v>0</v>
      </c>
      <c r="ACX30" s="16">
        <f t="shared" si="791"/>
        <v>0</v>
      </c>
      <c r="ACY30" s="16">
        <f t="shared" si="791"/>
        <v>0</v>
      </c>
      <c r="ACZ30" s="16">
        <f t="shared" si="791"/>
        <v>0</v>
      </c>
    </row>
    <row r="31" spans="1:780">
      <c r="C31" s="40">
        <f>SUM(PT!D41)</f>
        <v>3</v>
      </c>
      <c r="D31" s="40">
        <f t="shared" si="775"/>
        <v>1.0880000000000001</v>
      </c>
      <c r="E31" s="40">
        <f>SUM(PT!C41)</f>
        <v>135</v>
      </c>
      <c r="F31" s="41">
        <f t="shared" si="776"/>
        <v>146.88000000000002</v>
      </c>
      <c r="G31" s="41">
        <f t="shared" si="777"/>
        <v>126.62524800000001</v>
      </c>
      <c r="H31" s="41">
        <f t="shared" si="778"/>
        <v>110.85033600000003</v>
      </c>
      <c r="I31" s="41">
        <f t="shared" si="779"/>
        <v>98.248032000000023</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row>
    <row r="32" spans="1:780">
      <c r="C32" s="40">
        <f>SUM(PT!D42)</f>
        <v>4</v>
      </c>
      <c r="D32" s="40">
        <f t="shared" si="775"/>
        <v>1.125</v>
      </c>
      <c r="E32" s="40">
        <f>SUM(PT!C42)</f>
        <v>135</v>
      </c>
      <c r="F32" s="41">
        <f t="shared" si="776"/>
        <v>151.875</v>
      </c>
      <c r="G32" s="41">
        <f t="shared" si="777"/>
        <v>130.93143749999999</v>
      </c>
      <c r="H32" s="41">
        <f t="shared" si="778"/>
        <v>114.6200625</v>
      </c>
      <c r="I32" s="41">
        <f t="shared" si="779"/>
        <v>101.58918750000001</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row>
    <row r="33" spans="1:780">
      <c r="C33" s="40">
        <f>SUM(PT!D43)</f>
        <v>5</v>
      </c>
      <c r="D33" s="40">
        <f t="shared" si="775"/>
        <v>1.1599999999999999</v>
      </c>
      <c r="E33" s="40">
        <f>SUM(PT!C43)</f>
        <v>135</v>
      </c>
      <c r="F33" s="41">
        <f t="shared" si="776"/>
        <v>156.6</v>
      </c>
      <c r="G33" s="41">
        <f t="shared" si="777"/>
        <v>135.00485999999998</v>
      </c>
      <c r="H33" s="41">
        <f t="shared" si="778"/>
        <v>118.18602</v>
      </c>
      <c r="I33" s="41">
        <f t="shared" si="779"/>
        <v>104.74974</v>
      </c>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row>
    <row r="34" spans="1:780">
      <c r="C34" s="40">
        <f>SUM(PT!D44)</f>
        <v>6</v>
      </c>
      <c r="D34" s="40">
        <f t="shared" si="775"/>
        <v>1.19</v>
      </c>
      <c r="E34" s="40">
        <f>SUM(PT!C44)</f>
        <v>135</v>
      </c>
      <c r="F34" s="41">
        <f t="shared" si="776"/>
        <v>160.65</v>
      </c>
      <c r="G34" s="41">
        <f t="shared" si="777"/>
        <v>138.496365</v>
      </c>
      <c r="H34" s="41">
        <f t="shared" si="778"/>
        <v>121.24255500000001</v>
      </c>
      <c r="I34" s="41">
        <f t="shared" si="779"/>
        <v>107.45878500000001</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row>
    <row r="35" spans="1:780">
      <c r="C35" s="40">
        <f>SUM(PT!D45)</f>
        <v>7</v>
      </c>
      <c r="D35" s="40">
        <f t="shared" si="775"/>
        <v>1.2250000000000001</v>
      </c>
      <c r="E35" s="40">
        <f>SUM(PT!C45)</f>
        <v>135</v>
      </c>
      <c r="F35" s="41">
        <f t="shared" si="776"/>
        <v>165.375</v>
      </c>
      <c r="G35" s="41">
        <f t="shared" si="777"/>
        <v>142.56978749999999</v>
      </c>
      <c r="H35" s="41">
        <f t="shared" si="778"/>
        <v>124.80851250000001</v>
      </c>
      <c r="I35" s="41">
        <f t="shared" si="779"/>
        <v>110.61933750000001</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row>
    <row r="36" spans="1:780">
      <c r="C36" s="40">
        <f>SUM(PT!D46)</f>
        <v>8</v>
      </c>
      <c r="D36" s="40">
        <f t="shared" si="775"/>
        <v>1.256</v>
      </c>
      <c r="E36" s="40">
        <f>SUM(PT!C46)</f>
        <v>135</v>
      </c>
      <c r="F36" s="41">
        <f t="shared" si="776"/>
        <v>169.56</v>
      </c>
      <c r="G36" s="41">
        <f t="shared" si="777"/>
        <v>146.17767599999999</v>
      </c>
      <c r="H36" s="41">
        <f t="shared" si="778"/>
        <v>127.96693200000001</v>
      </c>
      <c r="I36" s="41">
        <f t="shared" si="779"/>
        <v>113.41868400000001</v>
      </c>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row>
    <row r="37" spans="1:780">
      <c r="C37" s="40">
        <f>SUM(PT!D47)</f>
        <v>9</v>
      </c>
      <c r="D37" s="40">
        <f t="shared" si="775"/>
        <v>1.29</v>
      </c>
      <c r="E37" s="40">
        <f>SUM(PT!C47)</f>
        <v>135</v>
      </c>
      <c r="F37" s="41">
        <f t="shared" si="776"/>
        <v>174.15</v>
      </c>
      <c r="G37" s="41">
        <f t="shared" si="777"/>
        <v>150.134715</v>
      </c>
      <c r="H37" s="41">
        <f t="shared" si="778"/>
        <v>131.431005</v>
      </c>
      <c r="I37" s="41">
        <f t="shared" si="779"/>
        <v>116.48893500000001</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row>
    <row r="38" spans="1:780">
      <c r="C38" s="40">
        <f>SUM(PT!D48)</f>
        <v>10</v>
      </c>
      <c r="D38" s="40">
        <f t="shared" si="775"/>
        <v>1.325</v>
      </c>
      <c r="E38" s="40">
        <f>SUM(PT!C48)</f>
        <v>135</v>
      </c>
      <c r="F38" s="41">
        <f t="shared" si="776"/>
        <v>178.875</v>
      </c>
      <c r="G38" s="41">
        <f t="shared" si="777"/>
        <v>154.20813749999999</v>
      </c>
      <c r="H38" s="41">
        <f t="shared" si="778"/>
        <v>134.9969625</v>
      </c>
      <c r="I38" s="41">
        <f t="shared" si="779"/>
        <v>119.64948750000001</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row>
    <row r="39" spans="1:780">
      <c r="C39" s="40">
        <f>SUM(PT!D49)</f>
        <v>11</v>
      </c>
      <c r="D39" s="40">
        <f t="shared" si="775"/>
        <v>1.355</v>
      </c>
      <c r="E39" s="40">
        <f>SUM(PT!C49)</f>
        <v>135</v>
      </c>
      <c r="F39" s="41">
        <f t="shared" si="776"/>
        <v>182.92500000000001</v>
      </c>
      <c r="G39" s="41">
        <f t="shared" si="777"/>
        <v>157.69964250000001</v>
      </c>
      <c r="H39" s="41">
        <f t="shared" si="778"/>
        <v>138.05349750000002</v>
      </c>
      <c r="I39" s="41">
        <f t="shared" si="779"/>
        <v>122.35853250000001</v>
      </c>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row>
    <row r="40" spans="1:780">
      <c r="C40" s="40">
        <f>SUM(PT!D50)</f>
        <v>12</v>
      </c>
      <c r="D40" s="40">
        <f t="shared" si="775"/>
        <v>1.3879999999999999</v>
      </c>
      <c r="E40" s="40">
        <f>SUM(PT!C50)</f>
        <v>135</v>
      </c>
      <c r="F40" s="41">
        <f t="shared" si="776"/>
        <v>187.38</v>
      </c>
      <c r="G40" s="41">
        <f t="shared" si="777"/>
        <v>161.54029799999998</v>
      </c>
      <c r="H40" s="41">
        <f t="shared" si="778"/>
        <v>141.41568599999999</v>
      </c>
      <c r="I40" s="41">
        <f t="shared" si="779"/>
        <v>125.33848200000001</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row>
    <row r="41" spans="1:780">
      <c r="C41" s="40">
        <f>SUM(PT!D51)</f>
        <v>13</v>
      </c>
      <c r="D41" s="40">
        <f t="shared" si="775"/>
        <v>1.4319999999999999</v>
      </c>
      <c r="E41" s="40">
        <f>SUM(PT!C51)</f>
        <v>135</v>
      </c>
      <c r="F41" s="41">
        <f t="shared" si="776"/>
        <v>193.32</v>
      </c>
      <c r="G41" s="41">
        <f t="shared" si="777"/>
        <v>166.66117199999999</v>
      </c>
      <c r="H41" s="41">
        <f t="shared" si="778"/>
        <v>145.89860400000001</v>
      </c>
      <c r="I41" s="41">
        <f t="shared" si="779"/>
        <v>129.31174799999999</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c r="YQ41" s="15"/>
      <c r="YR41" s="15"/>
      <c r="YS41" s="15"/>
      <c r="YT41" s="15"/>
      <c r="YU41" s="15"/>
      <c r="YV41" s="15"/>
      <c r="YW41" s="15"/>
      <c r="YX41" s="15"/>
      <c r="YY41" s="15"/>
      <c r="YZ41" s="15"/>
      <c r="ZA41" s="15"/>
      <c r="ZB41" s="15"/>
      <c r="ZC41" s="15"/>
      <c r="ZD41" s="15"/>
      <c r="ZE41" s="15"/>
      <c r="ZF41" s="15"/>
      <c r="ZG41" s="15"/>
      <c r="ZH41" s="15"/>
      <c r="ZI41" s="15"/>
      <c r="ZJ41" s="15"/>
      <c r="ZK41" s="15"/>
      <c r="ZL41" s="15"/>
      <c r="ZM41" s="15"/>
      <c r="ZN41" s="15"/>
      <c r="ZO41" s="15"/>
      <c r="ZP41" s="15"/>
      <c r="ZQ41" s="15"/>
      <c r="ZR41" s="15"/>
      <c r="ZS41" s="15"/>
      <c r="ZT41" s="15"/>
      <c r="ZU41" s="15"/>
      <c r="ZV41" s="15"/>
      <c r="ZW41" s="15"/>
      <c r="ZX41" s="15"/>
      <c r="ZY41" s="15"/>
      <c r="ZZ41" s="15"/>
      <c r="AAA41" s="15"/>
      <c r="AAB41" s="15"/>
      <c r="AAC41" s="15"/>
      <c r="AAD41" s="15"/>
      <c r="AAE41" s="15"/>
      <c r="AAF41" s="15"/>
      <c r="AAG41" s="15"/>
      <c r="AAH41" s="15"/>
      <c r="AAI41" s="15"/>
      <c r="AAJ41" s="15"/>
      <c r="AAK41" s="15"/>
      <c r="AAL41" s="15"/>
      <c r="AAM41" s="15"/>
      <c r="AAN41" s="15"/>
      <c r="AAO41" s="15"/>
      <c r="AAP41" s="15"/>
      <c r="AAQ41" s="15"/>
      <c r="AAR41" s="15"/>
      <c r="AAS41" s="15"/>
      <c r="AAT41" s="15"/>
      <c r="AAU41" s="15"/>
      <c r="AAV41" s="15"/>
      <c r="AAW41" s="15"/>
      <c r="AAX41" s="15"/>
      <c r="AAY41" s="15"/>
      <c r="AAZ41" s="15"/>
      <c r="ABA41" s="15"/>
      <c r="ABB41" s="15"/>
      <c r="ABC41" s="15"/>
      <c r="ABD41" s="15"/>
      <c r="ABE41" s="15"/>
      <c r="ABF41" s="15"/>
      <c r="ABG41" s="15"/>
      <c r="ABH41" s="15"/>
      <c r="ABI41" s="15"/>
      <c r="ABJ41" s="15"/>
      <c r="ABK41" s="15"/>
      <c r="ABL41" s="15"/>
      <c r="ABM41" s="15"/>
      <c r="ABN41" s="15"/>
      <c r="ABO41" s="15"/>
      <c r="ABP41" s="15"/>
      <c r="ABQ41" s="15"/>
      <c r="ABR41" s="15"/>
      <c r="ABS41" s="15"/>
      <c r="ABT41" s="15"/>
      <c r="ABU41" s="15"/>
      <c r="ABV41" s="15"/>
      <c r="ABW41" s="15"/>
      <c r="ABX41" s="15"/>
      <c r="ABY41" s="15"/>
      <c r="ABZ41" s="15"/>
      <c r="ACA41" s="15"/>
      <c r="ACB41" s="15"/>
      <c r="ACC41" s="15"/>
      <c r="ACD41" s="15"/>
      <c r="ACE41" s="15"/>
      <c r="ACF41" s="15"/>
      <c r="ACG41" s="15"/>
      <c r="ACH41" s="15"/>
      <c r="ACI41" s="15"/>
      <c r="ACJ41" s="15"/>
      <c r="ACK41" s="15"/>
      <c r="ACL41" s="15"/>
      <c r="ACM41" s="15"/>
      <c r="ACN41" s="15"/>
      <c r="ACO41" s="15"/>
      <c r="ACP41" s="15"/>
      <c r="ACQ41" s="15"/>
      <c r="ACR41" s="15"/>
      <c r="ACS41" s="15"/>
      <c r="ACT41" s="15"/>
      <c r="ACU41" s="15"/>
      <c r="ACV41" s="15"/>
      <c r="ACW41" s="15"/>
      <c r="ACX41" s="15"/>
      <c r="ACY41" s="15"/>
      <c r="ACZ41" s="15"/>
    </row>
    <row r="42" spans="1:780">
      <c r="C42" s="40">
        <f>SUM(PT!D52)</f>
        <v>14</v>
      </c>
      <c r="D42" s="40">
        <f t="shared" si="775"/>
        <v>1.4570000000000001</v>
      </c>
      <c r="E42" s="40">
        <f>SUM(PT!C52)</f>
        <v>135</v>
      </c>
      <c r="F42" s="41">
        <f t="shared" si="776"/>
        <v>196.69500000000002</v>
      </c>
      <c r="G42" s="41">
        <f t="shared" si="777"/>
        <v>169.57075950000001</v>
      </c>
      <c r="H42" s="41">
        <f t="shared" si="778"/>
        <v>148.44571650000003</v>
      </c>
      <c r="I42" s="41">
        <f t="shared" si="779"/>
        <v>131.56928550000003</v>
      </c>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c r="YQ42" s="15"/>
      <c r="YR42" s="15"/>
      <c r="YS42" s="15"/>
      <c r="YT42" s="15"/>
      <c r="YU42" s="15"/>
      <c r="YV42" s="15"/>
      <c r="YW42" s="15"/>
      <c r="YX42" s="15"/>
      <c r="YY42" s="15"/>
      <c r="YZ42" s="15"/>
      <c r="ZA42" s="15"/>
      <c r="ZB42" s="15"/>
      <c r="ZC42" s="15"/>
      <c r="ZD42" s="15"/>
      <c r="ZE42" s="15"/>
      <c r="ZF42" s="15"/>
      <c r="ZG42" s="15"/>
      <c r="ZH42" s="15"/>
      <c r="ZI42" s="15"/>
      <c r="ZJ42" s="15"/>
      <c r="ZK42" s="15"/>
      <c r="ZL42" s="15"/>
      <c r="ZM42" s="15"/>
      <c r="ZN42" s="15"/>
      <c r="ZO42" s="15"/>
      <c r="ZP42" s="15"/>
      <c r="ZQ42" s="15"/>
      <c r="ZR42" s="15"/>
      <c r="ZS42" s="15"/>
      <c r="ZT42" s="15"/>
      <c r="ZU42" s="15"/>
      <c r="ZV42" s="15"/>
      <c r="ZW42" s="15"/>
      <c r="ZX42" s="15"/>
      <c r="ZY42" s="15"/>
      <c r="ZZ42" s="15"/>
      <c r="AAA42" s="15"/>
      <c r="AAB42" s="15"/>
      <c r="AAC42" s="15"/>
      <c r="AAD42" s="15"/>
      <c r="AAE42" s="15"/>
      <c r="AAF42" s="15"/>
      <c r="AAG42" s="15"/>
      <c r="AAH42" s="15"/>
      <c r="AAI42" s="15"/>
      <c r="AAJ42" s="15"/>
      <c r="AAK42" s="15"/>
      <c r="AAL42" s="15"/>
      <c r="AAM42" s="15"/>
      <c r="AAN42" s="15"/>
      <c r="AAO42" s="15"/>
      <c r="AAP42" s="15"/>
      <c r="AAQ42" s="15"/>
      <c r="AAR42" s="15"/>
      <c r="AAS42" s="15"/>
      <c r="AAT42" s="15"/>
      <c r="AAU42" s="15"/>
      <c r="AAV42" s="15"/>
      <c r="AAW42" s="15"/>
      <c r="AAX42" s="15"/>
      <c r="AAY42" s="15"/>
      <c r="AAZ42" s="15"/>
      <c r="ABA42" s="15"/>
      <c r="ABB42" s="15"/>
      <c r="ABC42" s="15"/>
      <c r="ABD42" s="15"/>
      <c r="ABE42" s="15"/>
      <c r="ABF42" s="15"/>
      <c r="ABG42" s="15"/>
      <c r="ABH42" s="15"/>
      <c r="ABI42" s="15"/>
      <c r="ABJ42" s="15"/>
      <c r="ABK42" s="15"/>
      <c r="ABL42" s="15"/>
      <c r="ABM42" s="15"/>
      <c r="ABN42" s="15"/>
      <c r="ABO42" s="15"/>
      <c r="ABP42" s="15"/>
      <c r="ABQ42" s="15"/>
      <c r="ABR42" s="15"/>
      <c r="ABS42" s="15"/>
      <c r="ABT42" s="15"/>
      <c r="ABU42" s="15"/>
      <c r="ABV42" s="15"/>
      <c r="ABW42" s="15"/>
      <c r="ABX42" s="15"/>
      <c r="ABY42" s="15"/>
      <c r="ABZ42" s="15"/>
      <c r="ACA42" s="15"/>
      <c r="ACB42" s="15"/>
      <c r="ACC42" s="15"/>
      <c r="ACD42" s="15"/>
      <c r="ACE42" s="15"/>
      <c r="ACF42" s="15"/>
      <c r="ACG42" s="15"/>
      <c r="ACH42" s="15"/>
      <c r="ACI42" s="15"/>
      <c r="ACJ42" s="15"/>
      <c r="ACK42" s="15"/>
      <c r="ACL42" s="15"/>
      <c r="ACM42" s="15"/>
      <c r="ACN42" s="15"/>
      <c r="ACO42" s="15"/>
      <c r="ACP42" s="15"/>
      <c r="ACQ42" s="15"/>
      <c r="ACR42" s="15"/>
      <c r="ACS42" s="15"/>
      <c r="ACT42" s="15"/>
      <c r="ACU42" s="15"/>
      <c r="ACV42" s="15"/>
      <c r="ACW42" s="15"/>
      <c r="ACX42" s="15"/>
      <c r="ACY42" s="15"/>
      <c r="ACZ42" s="15"/>
    </row>
    <row r="43" spans="1:780">
      <c r="C43" s="40">
        <f>SUM(PT!D53)</f>
        <v>15</v>
      </c>
      <c r="D43" s="40">
        <f t="shared" si="775"/>
        <v>1.4950000000000001</v>
      </c>
      <c r="E43" s="40">
        <f>SUM(PT!C53)</f>
        <v>135</v>
      </c>
      <c r="F43" s="41">
        <f t="shared" si="776"/>
        <v>201.82500000000002</v>
      </c>
      <c r="G43" s="41">
        <f t="shared" si="777"/>
        <v>173.99333250000001</v>
      </c>
      <c r="H43" s="41">
        <f t="shared" si="778"/>
        <v>152.31732750000003</v>
      </c>
      <c r="I43" s="41">
        <f t="shared" si="779"/>
        <v>135.00074250000003</v>
      </c>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row>
    <row r="44" spans="1:780">
      <c r="F44" s="41"/>
      <c r="G44" s="41"/>
      <c r="H44" s="41"/>
      <c r="I44" s="41"/>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c r="YQ44" s="15"/>
      <c r="YR44" s="15"/>
      <c r="YS44" s="15"/>
      <c r="YT44" s="15"/>
      <c r="YU44" s="15"/>
      <c r="YV44" s="15"/>
      <c r="YW44" s="15"/>
      <c r="YX44" s="15"/>
      <c r="YY44" s="15"/>
      <c r="YZ44" s="15"/>
      <c r="ZA44" s="15"/>
      <c r="ZB44" s="15"/>
      <c r="ZC44" s="15"/>
      <c r="ZD44" s="15"/>
      <c r="ZE44" s="15"/>
      <c r="ZF44" s="15"/>
      <c r="ZG44" s="15"/>
      <c r="ZH44" s="15"/>
      <c r="ZI44" s="15"/>
      <c r="ZJ44" s="15"/>
      <c r="ZK44" s="15"/>
      <c r="ZL44" s="15"/>
      <c r="ZM44" s="15"/>
      <c r="ZN44" s="15"/>
      <c r="ZO44" s="15"/>
      <c r="ZP44" s="15"/>
      <c r="ZQ44" s="15"/>
      <c r="ZR44" s="15"/>
      <c r="ZS44" s="15"/>
      <c r="ZT44" s="15"/>
      <c r="ZU44" s="15"/>
      <c r="ZV44" s="15"/>
      <c r="ZW44" s="15"/>
      <c r="ZX44" s="15"/>
      <c r="ZY44" s="15"/>
      <c r="ZZ44" s="15"/>
      <c r="AAA44" s="15"/>
      <c r="AAB44" s="15"/>
      <c r="AAC44" s="15"/>
      <c r="AAD44" s="15"/>
      <c r="AAE44" s="15"/>
      <c r="AAF44" s="15"/>
      <c r="AAG44" s="15"/>
      <c r="AAH44" s="15"/>
      <c r="AAI44" s="15"/>
      <c r="AAJ44" s="15"/>
      <c r="AAK44" s="15"/>
      <c r="AAL44" s="15"/>
      <c r="AAM44" s="15"/>
      <c r="AAN44" s="15"/>
      <c r="AAO44" s="15"/>
      <c r="AAP44" s="15"/>
      <c r="AAQ44" s="15"/>
      <c r="AAR44" s="15"/>
      <c r="AAS44" s="15"/>
      <c r="AAT44" s="15"/>
      <c r="AAU44" s="15"/>
      <c r="AAV44" s="15"/>
      <c r="AAW44" s="15"/>
      <c r="AAX44" s="15"/>
      <c r="AAY44" s="15"/>
      <c r="AAZ44" s="15"/>
      <c r="ABA44" s="15"/>
      <c r="ABB44" s="15"/>
      <c r="ABC44" s="15"/>
      <c r="ABD44" s="15"/>
      <c r="ABE44" s="15"/>
      <c r="ABF44" s="15"/>
      <c r="ABG44" s="15"/>
      <c r="ABH44" s="15"/>
      <c r="ABI44" s="15"/>
      <c r="ABJ44" s="15"/>
      <c r="ABK44" s="15"/>
      <c r="ABL44" s="15"/>
      <c r="ABM44" s="15"/>
      <c r="ABN44" s="15"/>
      <c r="ABO44" s="15"/>
      <c r="ABP44" s="15"/>
      <c r="ABQ44" s="15"/>
      <c r="ABR44" s="15"/>
      <c r="ABS44" s="15"/>
      <c r="ABT44" s="15"/>
      <c r="ABU44" s="15"/>
      <c r="ABV44" s="15"/>
      <c r="ABW44" s="15"/>
      <c r="ABX44" s="15"/>
      <c r="ABY44" s="15"/>
      <c r="ABZ44" s="15"/>
      <c r="ACA44" s="15"/>
      <c r="ACB44" s="15"/>
      <c r="ACC44" s="15"/>
      <c r="ACD44" s="15"/>
      <c r="ACE44" s="15"/>
      <c r="ACF44" s="15"/>
      <c r="ACG44" s="15"/>
      <c r="ACH44" s="15"/>
      <c r="ACI44" s="15"/>
      <c r="ACJ44" s="15"/>
      <c r="ACK44" s="15"/>
      <c r="ACL44" s="15"/>
      <c r="ACM44" s="15"/>
      <c r="ACN44" s="15"/>
      <c r="ACO44" s="15"/>
      <c r="ACP44" s="15"/>
      <c r="ACQ44" s="15"/>
      <c r="ACR44" s="15"/>
      <c r="ACS44" s="15"/>
      <c r="ACT44" s="15"/>
      <c r="ACU44" s="15"/>
      <c r="ACV44" s="15"/>
      <c r="ACW44" s="15"/>
      <c r="ACX44" s="15"/>
      <c r="ACY44" s="15"/>
      <c r="ACZ44" s="15"/>
    </row>
    <row r="45" spans="1:780">
      <c r="F45" s="41"/>
      <c r="G45" s="41"/>
      <c r="H45" s="41"/>
      <c r="I45" s="41"/>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c r="YQ45" s="15"/>
      <c r="YR45" s="15"/>
      <c r="YS45" s="15"/>
      <c r="YT45" s="15"/>
      <c r="YU45" s="15"/>
      <c r="YV45" s="15"/>
      <c r="YW45" s="15"/>
      <c r="YX45" s="15"/>
      <c r="YY45" s="15"/>
      <c r="YZ45" s="15"/>
      <c r="ZA45" s="15"/>
      <c r="ZB45" s="15"/>
      <c r="ZC45" s="15"/>
      <c r="ZD45" s="15"/>
      <c r="ZE45" s="15"/>
      <c r="ZF45" s="15"/>
      <c r="ZG45" s="15"/>
      <c r="ZH45" s="15"/>
      <c r="ZI45" s="15"/>
      <c r="ZJ45" s="15"/>
      <c r="ZK45" s="15"/>
      <c r="ZL45" s="15"/>
      <c r="ZM45" s="15"/>
      <c r="ZN45" s="15"/>
      <c r="ZO45" s="15"/>
      <c r="ZP45" s="15"/>
      <c r="ZQ45" s="15"/>
      <c r="ZR45" s="15"/>
      <c r="ZS45" s="15"/>
      <c r="ZT45" s="15"/>
      <c r="ZU45" s="15"/>
      <c r="ZV45" s="15"/>
      <c r="ZW45" s="15"/>
      <c r="ZX45" s="15"/>
      <c r="ZY45" s="15"/>
      <c r="ZZ45" s="15"/>
      <c r="AAA45" s="15"/>
      <c r="AAB45" s="15"/>
      <c r="AAC45" s="15"/>
      <c r="AAD45" s="15"/>
      <c r="AAE45" s="15"/>
      <c r="AAF45" s="15"/>
      <c r="AAG45" s="15"/>
      <c r="AAH45" s="15"/>
      <c r="AAI45" s="15"/>
      <c r="AAJ45" s="15"/>
      <c r="AAK45" s="15"/>
      <c r="AAL45" s="15"/>
      <c r="AAM45" s="15"/>
      <c r="AAN45" s="15"/>
      <c r="AAO45" s="15"/>
      <c r="AAP45" s="15"/>
      <c r="AAQ45" s="15"/>
      <c r="AAR45" s="15"/>
      <c r="AAS45" s="15"/>
      <c r="AAT45" s="15"/>
      <c r="AAU45" s="15"/>
      <c r="AAV45" s="15"/>
      <c r="AAW45" s="15"/>
      <c r="AAX45" s="15"/>
      <c r="AAY45" s="15"/>
      <c r="AAZ45" s="15"/>
      <c r="ABA45" s="15"/>
      <c r="ABB45" s="15"/>
      <c r="ABC45" s="15"/>
      <c r="ABD45" s="15"/>
      <c r="ABE45" s="15"/>
      <c r="ABF45" s="15"/>
      <c r="ABG45" s="15"/>
      <c r="ABH45" s="15"/>
      <c r="ABI45" s="15"/>
      <c r="ABJ45" s="15"/>
      <c r="ABK45" s="15"/>
      <c r="ABL45" s="15"/>
      <c r="ABM45" s="15"/>
      <c r="ABN45" s="15"/>
      <c r="ABO45" s="15"/>
      <c r="ABP45" s="15"/>
      <c r="ABQ45" s="15"/>
      <c r="ABR45" s="15"/>
      <c r="ABS45" s="15"/>
      <c r="ABT45" s="15"/>
      <c r="ABU45" s="15"/>
      <c r="ABV45" s="15"/>
      <c r="ABW45" s="15"/>
      <c r="ABX45" s="15"/>
      <c r="ABY45" s="15"/>
      <c r="ABZ45" s="15"/>
      <c r="ACA45" s="15"/>
      <c r="ACB45" s="15"/>
      <c r="ACC45" s="15"/>
      <c r="ACD45" s="15"/>
      <c r="ACE45" s="15"/>
      <c r="ACF45" s="15"/>
      <c r="ACG45" s="15"/>
      <c r="ACH45" s="15"/>
      <c r="ACI45" s="15"/>
      <c r="ACJ45" s="15"/>
      <c r="ACK45" s="15"/>
      <c r="ACL45" s="15"/>
      <c r="ACM45" s="15"/>
      <c r="ACN45" s="15"/>
      <c r="ACO45" s="15"/>
      <c r="ACP45" s="15"/>
      <c r="ACQ45" s="15"/>
      <c r="ACR45" s="15"/>
      <c r="ACS45" s="15"/>
      <c r="ACT45" s="15"/>
      <c r="ACU45" s="15"/>
      <c r="ACV45" s="15"/>
      <c r="ACW45" s="15"/>
      <c r="ACX45" s="15"/>
      <c r="ACY45" s="15"/>
      <c r="ACZ45" s="15"/>
    </row>
    <row r="46" spans="1:780">
      <c r="A46">
        <f>SUM(PT!J4)</f>
        <v>225</v>
      </c>
    </row>
    <row r="47" spans="1:780" ht="15.75" thickBot="1">
      <c r="A47">
        <f>SUM(PT!J5)</f>
        <v>175</v>
      </c>
      <c r="B47" s="16">
        <f>IF(A47&lt;=A46*1.05,A47*1.05,A47*1)</f>
        <v>183.75</v>
      </c>
      <c r="C47" s="16">
        <f>IF(B47&lt;=$A46*1.05,B47*1.05,B47*1)</f>
        <v>192.9375</v>
      </c>
      <c r="D47" s="16">
        <f>IF(C47&lt;=$A46*1.05,C47*1.05,C47*1)</f>
        <v>202.58437500000002</v>
      </c>
      <c r="E47" s="16">
        <f t="shared" ref="E47:F47" si="792">IF(D47&lt;=$A46*1.05,D47*1.05,D47*1)</f>
        <v>212.71359375000003</v>
      </c>
      <c r="F47" s="16">
        <f t="shared" si="792"/>
        <v>223.34927343750005</v>
      </c>
      <c r="G47" s="16">
        <f t="shared" ref="G47" si="793">IF(F47&lt;=$A46*1.05,F47*1.05,F47*1)</f>
        <v>234.51673710937504</v>
      </c>
      <c r="H47" s="16">
        <f t="shared" ref="H47" si="794">IF(G47&lt;=$A46*1.05,G47*1.05,G47*1)</f>
        <v>246.24257396484381</v>
      </c>
      <c r="I47" s="16">
        <f t="shared" ref="I47" si="795">IF(H47&lt;=$A46*1.05,H47*1.05,H47*1)</f>
        <v>246.24257396484381</v>
      </c>
      <c r="J47" s="16">
        <f t="shared" ref="J47" si="796">IF(I47&lt;=$A46*1.05,I47*1.05,I47*1)</f>
        <v>246.24257396484381</v>
      </c>
      <c r="K47" s="16">
        <f t="shared" ref="K47" si="797">IF(J47&lt;=$A46*1.05,J47*1.05,J47*1)</f>
        <v>246.24257396484381</v>
      </c>
      <c r="L47" s="16">
        <f t="shared" ref="L47" si="798">IF(K47&lt;=$A46*1.05,K47*1.05,K47*1)</f>
        <v>246.24257396484381</v>
      </c>
      <c r="M47" s="16">
        <f t="shared" ref="M47" si="799">IF(L47&lt;=$A46*1.05,L47*1.05,L47*1)</f>
        <v>246.24257396484381</v>
      </c>
      <c r="N47" s="16">
        <f t="shared" ref="N47" si="800">IF(M47&lt;=$A46*1.05,M47*1.05,M47*1)</f>
        <v>246.24257396484381</v>
      </c>
      <c r="O47" s="16">
        <f t="shared" ref="O47" si="801">IF(N47&lt;=$A46*1.05,N47*1.05,N47*1)</f>
        <v>246.24257396484381</v>
      </c>
      <c r="P47" s="16">
        <f t="shared" ref="P47" si="802">IF(O47&lt;=$A46*1.05,O47*1.05,O47*1)</f>
        <v>246.24257396484381</v>
      </c>
      <c r="Q47" s="16">
        <f t="shared" ref="Q47" si="803">IF(P47&lt;=$A46*1.05,P47*1.05,P47*1)</f>
        <v>246.24257396484381</v>
      </c>
      <c r="R47" s="16">
        <f t="shared" ref="R47" si="804">IF(Q47&lt;=$A46*1.05,Q47*1.05,Q47*1)</f>
        <v>246.24257396484381</v>
      </c>
      <c r="S47" s="16">
        <f t="shared" ref="S47" si="805">IF(R47&lt;=$A46*1.05,R47*1.05,R47*1)</f>
        <v>246.24257396484381</v>
      </c>
      <c r="T47" s="16">
        <f>IF(S47&lt;=$A46*1.05,S47*1.05,S47*1)</f>
        <v>246.24257396484381</v>
      </c>
      <c r="U47" s="16">
        <f>IF(T47&lt;=S26*1.05,T47*1.05,T47*1)</f>
        <v>246.24257396484381</v>
      </c>
      <c r="V47" s="16">
        <f>IF(U47&lt;=T26*1.05,U47*1.05,U47*1)</f>
        <v>246.24257396484381</v>
      </c>
      <c r="W47" s="16">
        <f>IF(V47&lt;=U26*1.05,V47*1.05,V47*1)</f>
        <v>246.24257396484381</v>
      </c>
      <c r="X47" s="16">
        <f>IF(W47&lt;=V26*1.05,W47*1.05,W47*1)</f>
        <v>246.24257396484381</v>
      </c>
      <c r="Y47" s="16">
        <f>IF(X47&lt;=W26*1.05,X47*1.05,X47*1)</f>
        <v>246.24257396484381</v>
      </c>
      <c r="Z47" s="16">
        <f t="shared" ref="Z47" si="806">IF(Y47&lt;=X46*1.05,Y47*1.05,Y47*1)</f>
        <v>246.24257396484381</v>
      </c>
      <c r="AA47" s="16">
        <f t="shared" ref="AA47" si="807">IF(Z47&lt;=Y46*1.05,Z47*1.05,Z47*1)</f>
        <v>246.24257396484381</v>
      </c>
      <c r="AB47" s="16">
        <f t="shared" ref="AB47" si="808">IF(AA47&lt;=Z46*1.05,AA47*1.05,AA47*1)</f>
        <v>246.24257396484381</v>
      </c>
      <c r="AC47" s="16">
        <f t="shared" ref="AC47" si="809">IF(AB47&lt;=AA46*1.05,AB47*1.05,AB47*1)</f>
        <v>246.24257396484381</v>
      </c>
      <c r="AD47" s="16">
        <f t="shared" ref="AD47" si="810">IF(AC47&lt;=AB46*1.05,AC47*1.05,AC47*1)</f>
        <v>246.24257396484381</v>
      </c>
      <c r="AE47" s="16">
        <f t="shared" ref="AE47" si="811">IF(AD47&lt;=AC46*1.05,AD47*1.05,AD47*1)</f>
        <v>246.24257396484381</v>
      </c>
      <c r="AF47" s="16">
        <f t="shared" ref="AF47" si="812">IF(AE47&lt;=AD46*1.05,AE47*1.05,AE47*1)</f>
        <v>246.24257396484381</v>
      </c>
      <c r="AG47" s="16">
        <f t="shared" ref="AG47" si="813">IF(AF47&lt;=AE46*1.05,AF47*1.05,AF47*1)</f>
        <v>246.24257396484381</v>
      </c>
      <c r="AH47" s="16">
        <f t="shared" ref="AH47" si="814">IF(AG47&lt;=AF46*1.05,AG47*1.05,AG47*1)</f>
        <v>246.24257396484381</v>
      </c>
      <c r="AI47" s="16">
        <f t="shared" ref="AI47" si="815">IF(AH47&lt;=AG46*1.05,AH47*1.05,AH47*1)</f>
        <v>246.24257396484381</v>
      </c>
      <c r="AJ47" s="16">
        <f t="shared" ref="AJ47" si="816">IF(AI47&lt;=AH46*1.05,AI47*1.05,AI47*1)</f>
        <v>246.24257396484381</v>
      </c>
      <c r="AK47" s="16">
        <f t="shared" ref="AK47" si="817">IF(AJ47&lt;=AI46*1.05,AJ47*1.05,AJ47*1)</f>
        <v>246.24257396484381</v>
      </c>
      <c r="AL47" s="16">
        <f t="shared" ref="AL47" si="818">IF(AK47&lt;=AJ46*1.05,AK47*1.05,AK47*1)</f>
        <v>246.24257396484381</v>
      </c>
      <c r="AM47" s="16">
        <f t="shared" ref="AM47" si="819">IF(AL47&lt;=AK46*1.05,AL47*1.05,AL47*1)</f>
        <v>246.24257396484381</v>
      </c>
      <c r="AN47" s="16">
        <f t="shared" ref="AN47" si="820">IF(AM47&lt;=AL46*1.05,AM47*1.05,AM47*1)</f>
        <v>246.24257396484381</v>
      </c>
      <c r="AO47" s="16">
        <f t="shared" ref="AO47" si="821">IF(AN47&lt;=AM46*1.05,AN47*1.05,AN47*1)</f>
        <v>246.24257396484381</v>
      </c>
      <c r="AP47" s="16">
        <f t="shared" ref="AP47" si="822">IF(AO47&lt;=AN46*1.05,AO47*1.05,AO47*1)</f>
        <v>246.24257396484381</v>
      </c>
      <c r="AQ47" s="16">
        <f t="shared" ref="AQ47" si="823">IF(AP47&lt;=AO46*1.05,AP47*1.05,AP47*1)</f>
        <v>246.24257396484381</v>
      </c>
      <c r="AR47" s="16">
        <f t="shared" ref="AR47" si="824">IF(AQ47&lt;=AP46*1.05,AQ47*1.05,AQ47*1)</f>
        <v>246.24257396484381</v>
      </c>
      <c r="AS47" s="16">
        <f t="shared" ref="AS47" si="825">IF(AR47&lt;=AQ46*1.05,AR47*1.05,AR47*1)</f>
        <v>246.24257396484381</v>
      </c>
      <c r="AT47" s="16">
        <f t="shared" ref="AT47" si="826">IF(AS47&lt;=AR46*1.05,AS47*1.05,AS47*1)</f>
        <v>246.24257396484381</v>
      </c>
      <c r="AU47" s="16">
        <f t="shared" ref="AU47" si="827">IF(AT47&lt;=AS46*1.05,AT47*1.05,AT47*1)</f>
        <v>246.24257396484381</v>
      </c>
      <c r="AV47" s="16">
        <f t="shared" ref="AV47" si="828">IF(AU47&lt;=AT46*1.05,AU47*1.05,AU47*1)</f>
        <v>246.24257396484381</v>
      </c>
      <c r="AW47" s="16">
        <f t="shared" ref="AW47" si="829">IF(AV47&lt;=AU46*1.05,AV47*1.05,AV47*1)</f>
        <v>246.24257396484381</v>
      </c>
      <c r="AX47" s="16">
        <f t="shared" ref="AX47" si="830">IF(AW47&lt;=AV46*1.05,AW47*1.05,AW47*1)</f>
        <v>246.24257396484381</v>
      </c>
      <c r="AY47" s="16">
        <f t="shared" ref="AY47" si="831">IF(AX47&lt;=AW46*1.05,AX47*1.05,AX47*1)</f>
        <v>246.24257396484381</v>
      </c>
    </row>
    <row r="48" spans="1:780" ht="15.75" thickBot="1">
      <c r="A48">
        <f>SUM(B48:AY48)</f>
        <v>5</v>
      </c>
      <c r="B48" s="16">
        <f>IF(B47&lt;=$A46,1,0)</f>
        <v>1</v>
      </c>
      <c r="C48" s="16">
        <f t="shared" ref="C48:I48" si="832">IF(C47&lt;=$A46,1,0)</f>
        <v>1</v>
      </c>
      <c r="D48" s="16">
        <f t="shared" si="832"/>
        <v>1</v>
      </c>
      <c r="E48" s="16">
        <f t="shared" si="832"/>
        <v>1</v>
      </c>
      <c r="F48" s="16">
        <f t="shared" si="832"/>
        <v>1</v>
      </c>
      <c r="G48" s="16">
        <f t="shared" si="832"/>
        <v>0</v>
      </c>
      <c r="H48" s="16">
        <f t="shared" si="832"/>
        <v>0</v>
      </c>
      <c r="I48" s="16">
        <f t="shared" si="832"/>
        <v>0</v>
      </c>
      <c r="J48" s="16">
        <f t="shared" ref="J48" si="833">IF(J47&lt;=$A46,1,0)</f>
        <v>0</v>
      </c>
      <c r="K48" s="16">
        <f t="shared" ref="K48" si="834">IF(K47&lt;=$A46,1,0)</f>
        <v>0</v>
      </c>
      <c r="L48" s="16">
        <f t="shared" ref="L48" si="835">IF(L47&lt;=$A46,1,0)</f>
        <v>0</v>
      </c>
      <c r="M48" s="16">
        <f t="shared" ref="M48" si="836">IF(M47&lt;=$A46,1,0)</f>
        <v>0</v>
      </c>
      <c r="N48" s="16">
        <f t="shared" ref="N48" si="837">IF(N47&lt;=$A46,1,0)</f>
        <v>0</v>
      </c>
      <c r="O48" s="16">
        <f t="shared" ref="O48:P48" si="838">IF(O47&lt;=$A46,1,0)</f>
        <v>0</v>
      </c>
      <c r="P48" s="16">
        <f t="shared" si="838"/>
        <v>0</v>
      </c>
      <c r="Q48" s="16">
        <f t="shared" ref="Q48" si="839">IF(Q47&lt;=$A46,1,0)</f>
        <v>0</v>
      </c>
      <c r="R48" s="16">
        <f t="shared" ref="R48" si="840">IF(R47&lt;=$A46,1,0)</f>
        <v>0</v>
      </c>
      <c r="S48" s="16">
        <f>IF(S47&lt;=$A46,1,0)</f>
        <v>0</v>
      </c>
      <c r="T48" s="16">
        <f>IF(T47&lt;=$A46,1,0)</f>
        <v>0</v>
      </c>
      <c r="U48" s="16">
        <f>IF(U47&lt;=$A46,1,0)</f>
        <v>0</v>
      </c>
      <c r="V48" s="16">
        <f>IF(V47&lt;=$A46,1,0)</f>
        <v>0</v>
      </c>
      <c r="W48" s="16">
        <f>IF(W47&lt;=$A46,1,0)</f>
        <v>0</v>
      </c>
      <c r="X48" s="16">
        <f t="shared" ref="X48" si="841">IF(X47&lt;=$A46,1,0)</f>
        <v>0</v>
      </c>
      <c r="Y48" s="16">
        <f t="shared" ref="Y48" si="842">IF(Y47&lt;=$A46,1,0)</f>
        <v>0</v>
      </c>
      <c r="Z48" s="16">
        <f t="shared" ref="Z48" si="843">IF(Z47&lt;=$A46,1,0)</f>
        <v>0</v>
      </c>
      <c r="AA48" s="16">
        <f t="shared" ref="AA48" si="844">IF(AA47&lt;=$A46,1,0)</f>
        <v>0</v>
      </c>
      <c r="AB48" s="16">
        <f t="shared" ref="AB48" si="845">IF(AB47&lt;=$A46,1,0)</f>
        <v>0</v>
      </c>
      <c r="AC48" s="16">
        <f t="shared" ref="AC48:AD48" si="846">IF(AC47&lt;=$A46,1,0)</f>
        <v>0</v>
      </c>
      <c r="AD48" s="16">
        <f t="shared" si="846"/>
        <v>0</v>
      </c>
      <c r="AE48" s="16">
        <f t="shared" ref="AE48" si="847">IF(AE47&lt;=$A46,1,0)</f>
        <v>0</v>
      </c>
      <c r="AF48" s="16">
        <f t="shared" ref="AF48" si="848">IF(AF47&lt;=$A46,1,0)</f>
        <v>0</v>
      </c>
      <c r="AG48" s="16">
        <f t="shared" ref="AG48" si="849">IF(AG47&lt;=$A46,1,0)</f>
        <v>0</v>
      </c>
      <c r="AH48" s="16">
        <f t="shared" ref="AH48" si="850">IF(AH47&lt;=$A46,1,0)</f>
        <v>0</v>
      </c>
      <c r="AI48" s="16">
        <f t="shared" ref="AI48" si="851">IF(AI47&lt;=$A46,1,0)</f>
        <v>0</v>
      </c>
      <c r="AJ48" s="16">
        <f t="shared" ref="AJ48:AK48" si="852">IF(AJ47&lt;=$A46,1,0)</f>
        <v>0</v>
      </c>
      <c r="AK48" s="16">
        <f t="shared" si="852"/>
        <v>0</v>
      </c>
      <c r="AL48" s="16">
        <f t="shared" ref="AL48" si="853">IF(AL47&lt;=$A46,1,0)</f>
        <v>0</v>
      </c>
      <c r="AM48" s="16">
        <f t="shared" ref="AM48" si="854">IF(AM47&lt;=$A46,1,0)</f>
        <v>0</v>
      </c>
      <c r="AN48" s="16">
        <f t="shared" ref="AN48" si="855">IF(AN47&lt;=$A46,1,0)</f>
        <v>0</v>
      </c>
      <c r="AO48" s="16">
        <f t="shared" ref="AO48" si="856">IF(AO47&lt;=$A46,1,0)</f>
        <v>0</v>
      </c>
      <c r="AP48" s="16">
        <f t="shared" ref="AP48" si="857">IF(AP47&lt;=$A46,1,0)</f>
        <v>0</v>
      </c>
      <c r="AQ48" s="16">
        <f t="shared" ref="AQ48:AR48" si="858">IF(AQ47&lt;=$A46,1,0)</f>
        <v>0</v>
      </c>
      <c r="AR48" s="16">
        <f t="shared" si="858"/>
        <v>0</v>
      </c>
      <c r="AS48" s="16">
        <f t="shared" ref="AS48" si="859">IF(AS47&lt;=$A46,1,0)</f>
        <v>0</v>
      </c>
      <c r="AT48" s="16">
        <f t="shared" ref="AT48" si="860">IF(AT47&lt;=$A46,1,0)</f>
        <v>0</v>
      </c>
      <c r="AU48" s="16">
        <f t="shared" ref="AU48" si="861">IF(AU47&lt;=$A46,1,0)</f>
        <v>0</v>
      </c>
      <c r="AV48" s="16">
        <f t="shared" ref="AV48" si="862">IF(AV47&lt;=$A46,1,0)</f>
        <v>0</v>
      </c>
      <c r="AW48" s="16">
        <f t="shared" ref="AW48" si="863">IF(AW47&lt;=$A46,1,0)</f>
        <v>0</v>
      </c>
      <c r="AX48" s="16">
        <f t="shared" ref="AX48:AY48" si="864">IF(AX47&lt;=$A46,1,0)</f>
        <v>0</v>
      </c>
      <c r="AY48" s="16">
        <f t="shared" si="864"/>
        <v>0</v>
      </c>
    </row>
    <row r="59" spans="1:21">
      <c r="U59">
        <f>SUM(A46)</f>
        <v>225</v>
      </c>
    </row>
    <row r="60" spans="1:21">
      <c r="A60">
        <f>SUM(A47)</f>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PT</vt:lpstr>
      <vt:lpstr>Data1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Durbin</dc:creator>
  <cp:lastModifiedBy>ironhelpdesk</cp:lastModifiedBy>
  <cp:lastPrinted>2011-01-18T15:18:18Z</cp:lastPrinted>
  <dcterms:created xsi:type="dcterms:W3CDTF">2009-01-16T19:09:45Z</dcterms:created>
  <dcterms:modified xsi:type="dcterms:W3CDTF">2011-02-27T11:00:52Z</dcterms:modified>
</cp:coreProperties>
</file>