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775" yWindow="720" windowWidth="19440" windowHeight="12240"/>
  </bookViews>
  <sheets>
    <sheet name="PT" sheetId="1" r:id="rId1"/>
    <sheet name="Data1" sheetId="2" r:id="rId2"/>
  </sheets>
  <definedNames>
    <definedName name="Select_your_Program" localSheetId="1">Data1!#REF!</definedName>
  </definedNames>
  <calcPr calcId="125725"/>
</workbook>
</file>

<file path=xl/calcChain.xml><?xml version="1.0" encoding="utf-8"?>
<calcChain xmlns="http://schemas.openxmlformats.org/spreadsheetml/2006/main">
  <c r="E43" i="2"/>
  <c r="C43"/>
  <c r="D43" s="1"/>
  <c r="F43" s="1"/>
  <c r="E53" i="1" s="1"/>
  <c r="I53" s="1"/>
  <c r="E42" i="2"/>
  <c r="C42"/>
  <c r="D42" s="1"/>
  <c r="F42" s="1"/>
  <c r="E52" i="1" s="1"/>
  <c r="I52" s="1"/>
  <c r="E41" i="2"/>
  <c r="C41"/>
  <c r="D41" s="1"/>
  <c r="F41" s="1"/>
  <c r="E51" i="1" s="1"/>
  <c r="I51" s="1"/>
  <c r="E40" i="2"/>
  <c r="C40"/>
  <c r="D40" s="1"/>
  <c r="F40" s="1"/>
  <c r="E50" i="1" s="1"/>
  <c r="I50" s="1"/>
  <c r="E39" i="2"/>
  <c r="C39"/>
  <c r="D39" s="1"/>
  <c r="F39" s="1"/>
  <c r="E49" i="1" s="1"/>
  <c r="I49" s="1"/>
  <c r="E38" i="2"/>
  <c r="C38"/>
  <c r="D38" s="1"/>
  <c r="F38" s="1"/>
  <c r="E48" i="1" s="1"/>
  <c r="I48" s="1"/>
  <c r="E37" i="2"/>
  <c r="C37"/>
  <c r="D37" s="1"/>
  <c r="F37" s="1"/>
  <c r="E47" i="1" s="1"/>
  <c r="I47" s="1"/>
  <c r="E36" i="2"/>
  <c r="C36"/>
  <c r="D36" s="1"/>
  <c r="F36" s="1"/>
  <c r="E46" i="1" s="1"/>
  <c r="I46" s="1"/>
  <c r="E35" i="2"/>
  <c r="C35"/>
  <c r="D35" s="1"/>
  <c r="F35" s="1"/>
  <c r="E45" i="1" s="1"/>
  <c r="I45" s="1"/>
  <c r="E34" i="2"/>
  <c r="C34"/>
  <c r="D34" s="1"/>
  <c r="F34" s="1"/>
  <c r="E44" i="1" s="1"/>
  <c r="I44" s="1"/>
  <c r="E33" i="2"/>
  <c r="C33"/>
  <c r="D33" s="1"/>
  <c r="F33" s="1"/>
  <c r="E43" i="1" s="1"/>
  <c r="I43" s="1"/>
  <c r="E32" i="2"/>
  <c r="C32"/>
  <c r="D32" s="1"/>
  <c r="F32" s="1"/>
  <c r="E42" i="1" s="1"/>
  <c r="I42" s="1"/>
  <c r="E31" i="2"/>
  <c r="C31"/>
  <c r="D31" s="1"/>
  <c r="F31" s="1"/>
  <c r="E41" i="1" s="1"/>
  <c r="I41" s="1"/>
  <c r="E30" i="2"/>
  <c r="C30"/>
  <c r="D30" s="1"/>
  <c r="F30" s="1"/>
  <c r="E40" i="1" s="1"/>
  <c r="I40" s="1"/>
  <c r="E29" i="2"/>
  <c r="C29"/>
  <c r="D29" s="1"/>
  <c r="F29" s="1"/>
  <c r="E39" i="1" s="1"/>
  <c r="I39" s="1"/>
  <c r="C7"/>
  <c r="M28" i="2" s="1"/>
  <c r="M27"/>
  <c r="M29"/>
  <c r="K29"/>
  <c r="M30" s="1"/>
  <c r="K28"/>
  <c r="AC22"/>
  <c r="T25"/>
  <c r="U25"/>
  <c r="T23"/>
  <c r="U23"/>
  <c r="S23"/>
  <c r="S25"/>
  <c r="O2"/>
  <c r="N3"/>
  <c r="P3" s="1"/>
  <c r="N2"/>
  <c r="P2" s="1"/>
  <c r="O3"/>
  <c r="J5"/>
  <c r="A47"/>
  <c r="A60" s="1"/>
  <c r="A46"/>
  <c r="U59" s="1"/>
  <c r="J7"/>
  <c r="J10" s="1"/>
  <c r="J3"/>
  <c r="J4" s="1"/>
  <c r="J6" s="1"/>
  <c r="E3"/>
  <c r="E4"/>
  <c r="E5"/>
  <c r="E6"/>
  <c r="E7"/>
  <c r="E8"/>
  <c r="E9"/>
  <c r="E10"/>
  <c r="E11"/>
  <c r="E12"/>
  <c r="E13"/>
  <c r="E14"/>
  <c r="E15"/>
  <c r="E16"/>
  <c r="E17"/>
  <c r="E18"/>
  <c r="E19"/>
  <c r="E20"/>
  <c r="E21"/>
  <c r="E22"/>
  <c r="E23"/>
  <c r="E24"/>
  <c r="E25"/>
  <c r="E26"/>
  <c r="E27"/>
  <c r="E28"/>
  <c r="E2"/>
  <c r="C28"/>
  <c r="D28" s="1"/>
  <c r="C4"/>
  <c r="D4" s="1"/>
  <c r="C5"/>
  <c r="D5" s="1"/>
  <c r="C6"/>
  <c r="D6" s="1"/>
  <c r="C7"/>
  <c r="D7" s="1"/>
  <c r="C8"/>
  <c r="D8" s="1"/>
  <c r="C9"/>
  <c r="D9" s="1"/>
  <c r="C10"/>
  <c r="D10" s="1"/>
  <c r="C11"/>
  <c r="D11" s="1"/>
  <c r="C12"/>
  <c r="D12" s="1"/>
  <c r="C13"/>
  <c r="D13" s="1"/>
  <c r="C14"/>
  <c r="D14" s="1"/>
  <c r="C15"/>
  <c r="D15" s="1"/>
  <c r="C16"/>
  <c r="D16" s="1"/>
  <c r="C17"/>
  <c r="D17" s="1"/>
  <c r="C18"/>
  <c r="D18" s="1"/>
  <c r="C19"/>
  <c r="D19" s="1"/>
  <c r="C20"/>
  <c r="D20" s="1"/>
  <c r="C21"/>
  <c r="D21" s="1"/>
  <c r="C22"/>
  <c r="D22" s="1"/>
  <c r="C23"/>
  <c r="D23" s="1"/>
  <c r="C24"/>
  <c r="D24" s="1"/>
  <c r="C25"/>
  <c r="D25" s="1"/>
  <c r="C26"/>
  <c r="D26" s="1"/>
  <c r="C27"/>
  <c r="D27" s="1"/>
  <c r="C3"/>
  <c r="D3" s="1"/>
  <c r="F3" s="1"/>
  <c r="E13" i="1" s="1"/>
  <c r="I13" s="1"/>
  <c r="C2" i="2"/>
  <c r="P4" l="1"/>
  <c r="J11"/>
  <c r="J12" s="1"/>
  <c r="M3" i="1" s="1"/>
  <c r="F28" i="2"/>
  <c r="E38" i="1" s="1"/>
  <c r="I38" s="1"/>
  <c r="I29" i="2"/>
  <c r="H39" i="1" s="1"/>
  <c r="H29" i="2"/>
  <c r="G39" i="1" s="1"/>
  <c r="G29" i="2"/>
  <c r="F39" i="1" s="1"/>
  <c r="I30" i="2"/>
  <c r="H40" i="1" s="1"/>
  <c r="H30" i="2"/>
  <c r="G40" i="1" s="1"/>
  <c r="G30" i="2"/>
  <c r="F40" i="1" s="1"/>
  <c r="I31" i="2"/>
  <c r="H41" i="1" s="1"/>
  <c r="H31" i="2"/>
  <c r="G41" i="1" s="1"/>
  <c r="G31" i="2"/>
  <c r="F41" i="1" s="1"/>
  <c r="I32" i="2"/>
  <c r="H42" i="1" s="1"/>
  <c r="H32" i="2"/>
  <c r="G42" i="1" s="1"/>
  <c r="G32" i="2"/>
  <c r="F42" i="1" s="1"/>
  <c r="I33" i="2"/>
  <c r="H43" i="1" s="1"/>
  <c r="H33" i="2"/>
  <c r="G43" i="1" s="1"/>
  <c r="G33" i="2"/>
  <c r="F43" i="1" s="1"/>
  <c r="I34" i="2"/>
  <c r="H44" i="1" s="1"/>
  <c r="H34" i="2"/>
  <c r="G44" i="1" s="1"/>
  <c r="G34" i="2"/>
  <c r="F44" i="1" s="1"/>
  <c r="I35" i="2"/>
  <c r="H45" i="1" s="1"/>
  <c r="H35" i="2"/>
  <c r="G45" i="1" s="1"/>
  <c r="G35" i="2"/>
  <c r="F45" i="1" s="1"/>
  <c r="I36" i="2"/>
  <c r="H46" i="1" s="1"/>
  <c r="H36" i="2"/>
  <c r="G46" i="1" s="1"/>
  <c r="G36" i="2"/>
  <c r="F46" i="1" s="1"/>
  <c r="I37" i="2"/>
  <c r="H47" i="1" s="1"/>
  <c r="H37" i="2"/>
  <c r="G47" i="1" s="1"/>
  <c r="G37" i="2"/>
  <c r="F47" i="1" s="1"/>
  <c r="I38" i="2"/>
  <c r="H48" i="1" s="1"/>
  <c r="H38" i="2"/>
  <c r="G48" i="1" s="1"/>
  <c r="G38" i="2"/>
  <c r="F48" i="1" s="1"/>
  <c r="I39" i="2"/>
  <c r="H49" i="1" s="1"/>
  <c r="H39" i="2"/>
  <c r="G49" i="1" s="1"/>
  <c r="G39" i="2"/>
  <c r="F49" i="1" s="1"/>
  <c r="I40" i="2"/>
  <c r="H50" i="1" s="1"/>
  <c r="H40" i="2"/>
  <c r="G50" i="1" s="1"/>
  <c r="G40" i="2"/>
  <c r="F50" i="1" s="1"/>
  <c r="I41" i="2"/>
  <c r="H51" i="1" s="1"/>
  <c r="H41" i="2"/>
  <c r="G51" i="1" s="1"/>
  <c r="G41" i="2"/>
  <c r="F51" i="1" s="1"/>
  <c r="I42" i="2"/>
  <c r="H52" i="1" s="1"/>
  <c r="H42" i="2"/>
  <c r="G52" i="1" s="1"/>
  <c r="G42" i="2"/>
  <c r="F52" i="1" s="1"/>
  <c r="I43" i="2"/>
  <c r="H53" i="1" s="1"/>
  <c r="H43" i="2"/>
  <c r="G53" i="1" s="1"/>
  <c r="G43" i="2"/>
  <c r="F53" i="1" s="1"/>
  <c r="S24" i="2"/>
  <c r="O4"/>
  <c r="N4"/>
  <c r="Q2"/>
  <c r="Q3"/>
  <c r="R3" s="1"/>
  <c r="R19"/>
  <c r="S19" s="1"/>
  <c r="T19"/>
  <c r="U19" s="1"/>
  <c r="V19" s="1"/>
  <c r="Y3"/>
  <c r="Z11" s="1"/>
  <c r="AA11" s="1"/>
  <c r="AB11" s="1"/>
  <c r="S3"/>
  <c r="R7"/>
  <c r="S7" s="1"/>
  <c r="R11"/>
  <c r="S11" s="1"/>
  <c r="T11" s="1"/>
  <c r="U11" s="1"/>
  <c r="V11" s="1"/>
  <c r="Z3"/>
  <c r="AA3" s="1"/>
  <c r="Z7"/>
  <c r="AA7" s="1"/>
  <c r="T7"/>
  <c r="U7" s="1"/>
  <c r="V7" s="1"/>
  <c r="B47"/>
  <c r="J8"/>
  <c r="J9" s="1"/>
  <c r="M2" i="1" s="1"/>
  <c r="M4"/>
  <c r="G28" i="2"/>
  <c r="F38" i="1" s="1"/>
  <c r="G3" i="2"/>
  <c r="F13" i="1" s="1"/>
  <c r="H28" i="2"/>
  <c r="G38" i="1" s="1"/>
  <c r="H3" i="2"/>
  <c r="G13" i="1" s="1"/>
  <c r="I28" i="2"/>
  <c r="H38" i="1" s="1"/>
  <c r="I3" i="2"/>
  <c r="H13" i="1" s="1"/>
  <c r="F26" i="2"/>
  <c r="F24"/>
  <c r="F22"/>
  <c r="F20"/>
  <c r="F18"/>
  <c r="F16"/>
  <c r="F14"/>
  <c r="F12"/>
  <c r="F10"/>
  <c r="F8"/>
  <c r="F6"/>
  <c r="F4"/>
  <c r="F27"/>
  <c r="F25"/>
  <c r="F23"/>
  <c r="F21"/>
  <c r="F19"/>
  <c r="F17"/>
  <c r="F15"/>
  <c r="F13"/>
  <c r="F11"/>
  <c r="F9"/>
  <c r="F7"/>
  <c r="F5"/>
  <c r="D2"/>
  <c r="F2" s="1"/>
  <c r="E12" i="1" s="1"/>
  <c r="I12" s="1"/>
  <c r="R15" i="2" l="1"/>
  <c r="S15" s="1"/>
  <c r="T15" s="1"/>
  <c r="U15" s="1"/>
  <c r="V15" s="1"/>
  <c r="S26"/>
  <c r="T24"/>
  <c r="Y24"/>
  <c r="N7" i="1"/>
  <c r="Q4" i="2"/>
  <c r="AC11"/>
  <c r="AD11" s="1"/>
  <c r="O22" s="1"/>
  <c r="U17" i="1" s="1"/>
  <c r="N22" i="2"/>
  <c r="T17" i="1" s="1"/>
  <c r="R18" i="2"/>
  <c r="S18" s="1"/>
  <c r="T18" s="1"/>
  <c r="U18" s="1"/>
  <c r="V18" s="1"/>
  <c r="O19" s="1"/>
  <c r="O19" i="1" s="1"/>
  <c r="R14" i="2"/>
  <c r="S14" s="1"/>
  <c r="T14" s="1"/>
  <c r="Y2"/>
  <c r="R10"/>
  <c r="S10" s="1"/>
  <c r="T10" s="1"/>
  <c r="R6"/>
  <c r="S6" s="1"/>
  <c r="T6" s="1"/>
  <c r="R2"/>
  <c r="S2" s="1"/>
  <c r="S4" s="1"/>
  <c r="Y4"/>
  <c r="Z4" s="1"/>
  <c r="AA4" s="1"/>
  <c r="AB4" s="1"/>
  <c r="AC4" s="1"/>
  <c r="AD4" s="1"/>
  <c r="R20"/>
  <c r="S20" s="1"/>
  <c r="T20" s="1"/>
  <c r="R16"/>
  <c r="S16" s="1"/>
  <c r="T16" s="1"/>
  <c r="U16" s="1"/>
  <c r="V16" s="1"/>
  <c r="Z19"/>
  <c r="AA19" s="1"/>
  <c r="AB19" s="1"/>
  <c r="Z15"/>
  <c r="AA15" s="1"/>
  <c r="AB15" s="1"/>
  <c r="Z16"/>
  <c r="AA16" s="1"/>
  <c r="AB16" s="1"/>
  <c r="AC16" s="1"/>
  <c r="AD16" s="1"/>
  <c r="R12"/>
  <c r="S12" s="1"/>
  <c r="T12" s="1"/>
  <c r="U12" s="1"/>
  <c r="V12" s="1"/>
  <c r="R8"/>
  <c r="S8" s="1"/>
  <c r="T8" s="1"/>
  <c r="U8" s="1"/>
  <c r="V8" s="1"/>
  <c r="T3"/>
  <c r="U3" s="1"/>
  <c r="V3" s="1"/>
  <c r="AB7"/>
  <c r="AB3"/>
  <c r="B48"/>
  <c r="C47"/>
  <c r="I2"/>
  <c r="H12" i="1" s="1"/>
  <c r="H2" i="2"/>
  <c r="G12" i="1" s="1"/>
  <c r="G2" i="2"/>
  <c r="F12" i="1" s="1"/>
  <c r="E15"/>
  <c r="I15" s="1"/>
  <c r="I5" i="2"/>
  <c r="H15" i="1" s="1"/>
  <c r="H5" i="2"/>
  <c r="G15" i="1" s="1"/>
  <c r="G5" i="2"/>
  <c r="F15" i="1" s="1"/>
  <c r="E19"/>
  <c r="I19" s="1"/>
  <c r="I9" i="2"/>
  <c r="H19" i="1" s="1"/>
  <c r="H9" i="2"/>
  <c r="G19" i="1" s="1"/>
  <c r="G9" i="2"/>
  <c r="F19" i="1" s="1"/>
  <c r="E21"/>
  <c r="I21" s="1"/>
  <c r="I11" i="2"/>
  <c r="H21" i="1" s="1"/>
  <c r="H11" i="2"/>
  <c r="G21" i="1" s="1"/>
  <c r="G11" i="2"/>
  <c r="F21" i="1" s="1"/>
  <c r="E23"/>
  <c r="I23" s="1"/>
  <c r="I13" i="2"/>
  <c r="H23" i="1" s="1"/>
  <c r="H13" i="2"/>
  <c r="G23" i="1" s="1"/>
  <c r="G13" i="2"/>
  <c r="F23" i="1" s="1"/>
  <c r="E25"/>
  <c r="I25" s="1"/>
  <c r="I15" i="2"/>
  <c r="H25" i="1" s="1"/>
  <c r="H15" i="2"/>
  <c r="G25" i="1" s="1"/>
  <c r="G15" i="2"/>
  <c r="F25" i="1" s="1"/>
  <c r="E27"/>
  <c r="I27" s="1"/>
  <c r="I17" i="2"/>
  <c r="H27" i="1" s="1"/>
  <c r="H17" i="2"/>
  <c r="G27" i="1" s="1"/>
  <c r="G17" i="2"/>
  <c r="F27" i="1" s="1"/>
  <c r="E29"/>
  <c r="I29" s="1"/>
  <c r="I19" i="2"/>
  <c r="H29" i="1" s="1"/>
  <c r="H19" i="2"/>
  <c r="G29" i="1" s="1"/>
  <c r="G19" i="2"/>
  <c r="F29" i="1" s="1"/>
  <c r="E31"/>
  <c r="I31" s="1"/>
  <c r="I21" i="2"/>
  <c r="H31" i="1" s="1"/>
  <c r="H21" i="2"/>
  <c r="G31" i="1" s="1"/>
  <c r="G21" i="2"/>
  <c r="F31" i="1" s="1"/>
  <c r="E33"/>
  <c r="I33" s="1"/>
  <c r="I23" i="2"/>
  <c r="H33" i="1" s="1"/>
  <c r="H23" i="2"/>
  <c r="G33" i="1" s="1"/>
  <c r="G23" i="2"/>
  <c r="F33" i="1" s="1"/>
  <c r="E35"/>
  <c r="I35" s="1"/>
  <c r="I25" i="2"/>
  <c r="H35" i="1" s="1"/>
  <c r="H25" i="2"/>
  <c r="G35" i="1" s="1"/>
  <c r="G25" i="2"/>
  <c r="F35" i="1" s="1"/>
  <c r="E37"/>
  <c r="I37" s="1"/>
  <c r="I27" i="2"/>
  <c r="H37" i="1" s="1"/>
  <c r="H27" i="2"/>
  <c r="G37" i="1" s="1"/>
  <c r="G27" i="2"/>
  <c r="F37" i="1" s="1"/>
  <c r="I4" i="2"/>
  <c r="H14" i="1" s="1"/>
  <c r="H4" i="2"/>
  <c r="G14" i="1" s="1"/>
  <c r="G4" i="2"/>
  <c r="F14" i="1" s="1"/>
  <c r="E16"/>
  <c r="I16" s="1"/>
  <c r="I6" i="2"/>
  <c r="H16" i="1" s="1"/>
  <c r="H6" i="2"/>
  <c r="G16" i="1" s="1"/>
  <c r="G6" i="2"/>
  <c r="F16" i="1" s="1"/>
  <c r="E18"/>
  <c r="I18" s="1"/>
  <c r="I8" i="2"/>
  <c r="H18" i="1" s="1"/>
  <c r="H8" i="2"/>
  <c r="G18" i="1" s="1"/>
  <c r="G8" i="2"/>
  <c r="F18" i="1" s="1"/>
  <c r="E20"/>
  <c r="I20" s="1"/>
  <c r="I10" i="2"/>
  <c r="H20" i="1" s="1"/>
  <c r="H10" i="2"/>
  <c r="G20" i="1" s="1"/>
  <c r="G10" i="2"/>
  <c r="F20" i="1" s="1"/>
  <c r="E22"/>
  <c r="I22" s="1"/>
  <c r="I12" i="2"/>
  <c r="H22" i="1" s="1"/>
  <c r="H12" i="2"/>
  <c r="G22" i="1" s="1"/>
  <c r="G12" i="2"/>
  <c r="F22" i="1" s="1"/>
  <c r="E24"/>
  <c r="I24" s="1"/>
  <c r="I14" i="2"/>
  <c r="H24" i="1" s="1"/>
  <c r="H14" i="2"/>
  <c r="G24" i="1" s="1"/>
  <c r="G14" i="2"/>
  <c r="F24" i="1" s="1"/>
  <c r="E26"/>
  <c r="I26" s="1"/>
  <c r="I16" i="2"/>
  <c r="H26" i="1" s="1"/>
  <c r="H16" i="2"/>
  <c r="G26" i="1" s="1"/>
  <c r="G16" i="2"/>
  <c r="F26" i="1" s="1"/>
  <c r="E28"/>
  <c r="I28" s="1"/>
  <c r="I18" i="2"/>
  <c r="H28" i="1" s="1"/>
  <c r="H18" i="2"/>
  <c r="G28" i="1" s="1"/>
  <c r="G18" i="2"/>
  <c r="F28" i="1" s="1"/>
  <c r="E30"/>
  <c r="I30" s="1"/>
  <c r="I20" i="2"/>
  <c r="H30" i="1" s="1"/>
  <c r="H20" i="2"/>
  <c r="G30" i="1" s="1"/>
  <c r="G20" i="2"/>
  <c r="F30" i="1" s="1"/>
  <c r="E32"/>
  <c r="I32" s="1"/>
  <c r="I22" i="2"/>
  <c r="H32" i="1" s="1"/>
  <c r="H22" i="2"/>
  <c r="G32" i="1" s="1"/>
  <c r="G22" i="2"/>
  <c r="F32" i="1" s="1"/>
  <c r="E34"/>
  <c r="I34" s="1"/>
  <c r="I24" i="2"/>
  <c r="H34" i="1" s="1"/>
  <c r="H24" i="2"/>
  <c r="G34" i="1" s="1"/>
  <c r="G24" i="2"/>
  <c r="F34" i="1" s="1"/>
  <c r="E36"/>
  <c r="I36" s="1"/>
  <c r="I26" i="2"/>
  <c r="H36" i="1" s="1"/>
  <c r="H26" i="2"/>
  <c r="G36" i="1" s="1"/>
  <c r="G26" i="2"/>
  <c r="F36" i="1" s="1"/>
  <c r="E17"/>
  <c r="I17" s="1"/>
  <c r="I7" i="2"/>
  <c r="H17" i="1" s="1"/>
  <c r="H7" i="2"/>
  <c r="G17" i="1" s="1"/>
  <c r="G7" i="2"/>
  <c r="F17" i="1" s="1"/>
  <c r="E14"/>
  <c r="I14" s="1"/>
  <c r="T26" i="2" l="1"/>
  <c r="U24"/>
  <c r="U26" s="1"/>
  <c r="V26" s="1"/>
  <c r="Z12"/>
  <c r="AA12" s="1"/>
  <c r="AB12" s="1"/>
  <c r="AC12" s="1"/>
  <c r="AD12" s="1"/>
  <c r="Z20"/>
  <c r="AA20" s="1"/>
  <c r="AB20" s="1"/>
  <c r="AC20" s="1"/>
  <c r="AD20" s="1"/>
  <c r="Z8"/>
  <c r="AA8" s="1"/>
  <c r="AB8" s="1"/>
  <c r="AC8" s="1"/>
  <c r="AD8" s="1"/>
  <c r="AC7"/>
  <c r="AD7" s="1"/>
  <c r="O21" s="1"/>
  <c r="N21"/>
  <c r="M5"/>
  <c r="N5" s="1"/>
  <c r="O5" s="1"/>
  <c r="R4"/>
  <c r="AC3"/>
  <c r="AD3" s="1"/>
  <c r="O20" s="1"/>
  <c r="U15" i="1" s="1"/>
  <c r="N20" i="2"/>
  <c r="T15" i="1" s="1"/>
  <c r="AC15" i="2"/>
  <c r="AD15" s="1"/>
  <c r="O23" s="1"/>
  <c r="U18" i="1" s="1"/>
  <c r="N23" i="2"/>
  <c r="T18" i="1" s="1"/>
  <c r="AC19" i="2"/>
  <c r="AD19" s="1"/>
  <c r="O24" s="1"/>
  <c r="U19" i="1" s="1"/>
  <c r="N24" i="2"/>
  <c r="T19" i="1" s="1"/>
  <c r="U20" i="2"/>
  <c r="V20" s="1"/>
  <c r="N19"/>
  <c r="N19" i="1" s="1"/>
  <c r="T2" i="2"/>
  <c r="U6"/>
  <c r="V6" s="1"/>
  <c r="O16" s="1"/>
  <c r="O16" i="1" s="1"/>
  <c r="N16" i="2"/>
  <c r="N16" i="1" s="1"/>
  <c r="U10" i="2"/>
  <c r="V10" s="1"/>
  <c r="O17" s="1"/>
  <c r="O17" i="1" s="1"/>
  <c r="N17" i="2"/>
  <c r="N17" i="1" s="1"/>
  <c r="Z18" i="2"/>
  <c r="AA18" s="1"/>
  <c r="AB18" s="1"/>
  <c r="AC18" s="1"/>
  <c r="AD18" s="1"/>
  <c r="Z14"/>
  <c r="AA14" s="1"/>
  <c r="AB14" s="1"/>
  <c r="AC14" s="1"/>
  <c r="AD14" s="1"/>
  <c r="Z10"/>
  <c r="AA10" s="1"/>
  <c r="AB10" s="1"/>
  <c r="AC10" s="1"/>
  <c r="AD10" s="1"/>
  <c r="Z2"/>
  <c r="AA2" s="1"/>
  <c r="AB2" s="1"/>
  <c r="AC2" s="1"/>
  <c r="AD2" s="1"/>
  <c r="Z6"/>
  <c r="AA6" s="1"/>
  <c r="AB6" s="1"/>
  <c r="U14"/>
  <c r="V14" s="1"/>
  <c r="O18" s="1"/>
  <c r="O18" i="1" s="1"/>
  <c r="N18" i="2"/>
  <c r="N18" i="1" s="1"/>
  <c r="C48" i="2"/>
  <c r="D47"/>
  <c r="W26" l="1"/>
  <c r="N15"/>
  <c r="N15" i="1" s="1"/>
  <c r="T4" i="2"/>
  <c r="P5"/>
  <c r="Q5" s="1"/>
  <c r="R5" i="1" s="1"/>
  <c r="Q5"/>
  <c r="AC6" i="2"/>
  <c r="AD6" s="1"/>
  <c r="U16" i="1" s="1"/>
  <c r="T16"/>
  <c r="U2" i="2"/>
  <c r="E47"/>
  <c r="D48"/>
  <c r="Y23" l="1"/>
  <c r="Z23" s="1"/>
  <c r="Z24" s="1"/>
  <c r="AC23" s="1"/>
  <c r="AC24" s="1"/>
  <c r="P7" i="1"/>
  <c r="N28" i="2"/>
  <c r="V2"/>
  <c r="U4"/>
  <c r="F47"/>
  <c r="E48"/>
  <c r="Q8" i="1" l="1"/>
  <c r="AC25" i="2"/>
  <c r="N29" s="1"/>
  <c r="N27"/>
  <c r="O28"/>
  <c r="O15"/>
  <c r="O15" i="1" s="1"/>
  <c r="V4" i="2"/>
  <c r="F48"/>
  <c r="G47"/>
  <c r="O29" l="1"/>
  <c r="N30"/>
  <c r="O27"/>
  <c r="P28"/>
  <c r="G48"/>
  <c r="H47"/>
  <c r="P29" l="1"/>
  <c r="O30"/>
  <c r="P27"/>
  <c r="Q28"/>
  <c r="H48"/>
  <c r="I47"/>
  <c r="Q29" l="1"/>
  <c r="P30"/>
  <c r="Q27"/>
  <c r="R28"/>
  <c r="I48"/>
  <c r="J47"/>
  <c r="Q30" l="1"/>
  <c r="R29"/>
  <c r="R27"/>
  <c r="S28"/>
  <c r="J48"/>
  <c r="K47"/>
  <c r="S29" l="1"/>
  <c r="R30"/>
  <c r="S27"/>
  <c r="T28"/>
  <c r="K48"/>
  <c r="L47"/>
  <c r="S30" l="1"/>
  <c r="T29"/>
  <c r="T27"/>
  <c r="U28"/>
  <c r="L48"/>
  <c r="M47"/>
  <c r="U29" l="1"/>
  <c r="T30"/>
  <c r="U27"/>
  <c r="V28"/>
  <c r="M48"/>
  <c r="N47"/>
  <c r="V29" l="1"/>
  <c r="U30"/>
  <c r="V27"/>
  <c r="W28"/>
  <c r="N48"/>
  <c r="O47"/>
  <c r="V30" l="1"/>
  <c r="W29"/>
  <c r="W27"/>
  <c r="X28"/>
  <c r="O48"/>
  <c r="P47"/>
  <c r="W30" l="1"/>
  <c r="X29"/>
  <c r="X27"/>
  <c r="Y28"/>
  <c r="P48"/>
  <c r="Q47"/>
  <c r="Y29" l="1"/>
  <c r="X30"/>
  <c r="Y27"/>
  <c r="Z28"/>
  <c r="Q48"/>
  <c r="R47"/>
  <c r="Z29" l="1"/>
  <c r="Y30"/>
  <c r="Z27"/>
  <c r="AA28"/>
  <c r="R48"/>
  <c r="S47"/>
  <c r="AA29" l="1"/>
  <c r="Z30"/>
  <c r="AA27"/>
  <c r="AB28"/>
  <c r="S48"/>
  <c r="T47"/>
  <c r="AB29" l="1"/>
  <c r="AA30"/>
  <c r="AB27"/>
  <c r="AC28"/>
  <c r="T48"/>
  <c r="U47"/>
  <c r="AC29" l="1"/>
  <c r="AB30"/>
  <c r="AC27"/>
  <c r="AD28"/>
  <c r="V47"/>
  <c r="U48"/>
  <c r="AD29" l="1"/>
  <c r="AC30"/>
  <c r="AD27"/>
  <c r="AE28"/>
  <c r="W47"/>
  <c r="V48"/>
  <c r="AD30" l="1"/>
  <c r="AE29"/>
  <c r="AE27"/>
  <c r="AF28"/>
  <c r="W48"/>
  <c r="X47"/>
  <c r="AE30" l="1"/>
  <c r="AF29"/>
  <c r="AF27"/>
  <c r="AG28"/>
  <c r="X48"/>
  <c r="Y47"/>
  <c r="AG29" l="1"/>
  <c r="AF30"/>
  <c r="AG27"/>
  <c r="AH28"/>
  <c r="Y48"/>
  <c r="Z47"/>
  <c r="AG30" l="1"/>
  <c r="AH29"/>
  <c r="AH27"/>
  <c r="AI28"/>
  <c r="Z48"/>
  <c r="AA47"/>
  <c r="AI29" l="1"/>
  <c r="AH30"/>
  <c r="AI27"/>
  <c r="AJ28"/>
  <c r="AA48"/>
  <c r="AB47"/>
  <c r="AJ29" l="1"/>
  <c r="AI30"/>
  <c r="AJ27"/>
  <c r="AK28"/>
  <c r="AB48"/>
  <c r="AC47"/>
  <c r="AK29" l="1"/>
  <c r="AJ30"/>
  <c r="AK27"/>
  <c r="AL28"/>
  <c r="AC48"/>
  <c r="AD47"/>
  <c r="AL29" l="1"/>
  <c r="AK30"/>
  <c r="AL27"/>
  <c r="AM28"/>
  <c r="AD48"/>
  <c r="AE47"/>
  <c r="AM29" l="1"/>
  <c r="AL30"/>
  <c r="AM27"/>
  <c r="AN28"/>
  <c r="AE48"/>
  <c r="AF47"/>
  <c r="AM30" l="1"/>
  <c r="AN29"/>
  <c r="AN27"/>
  <c r="AO28"/>
  <c r="AF48"/>
  <c r="AG47"/>
  <c r="AO29" l="1"/>
  <c r="AN30"/>
  <c r="AO27"/>
  <c r="AP28"/>
  <c r="AG48"/>
  <c r="AH47"/>
  <c r="AP29" l="1"/>
  <c r="AO30"/>
  <c r="AP27"/>
  <c r="AQ28"/>
  <c r="AH48"/>
  <c r="AI47"/>
  <c r="AP30" l="1"/>
  <c r="AQ29"/>
  <c r="AQ27"/>
  <c r="AR28"/>
  <c r="AI48"/>
  <c r="AJ47"/>
  <c r="AQ30" l="1"/>
  <c r="AR29"/>
  <c r="AR27"/>
  <c r="AS28"/>
  <c r="AJ48"/>
  <c r="AK47"/>
  <c r="AR30" l="1"/>
  <c r="AS29"/>
  <c r="AS27"/>
  <c r="AT28"/>
  <c r="AK48"/>
  <c r="AL47"/>
  <c r="AS30" l="1"/>
  <c r="AT29"/>
  <c r="AT27"/>
  <c r="AU28"/>
  <c r="AL48"/>
  <c r="AM47"/>
  <c r="AT30" l="1"/>
  <c r="AU29"/>
  <c r="AU27"/>
  <c r="AV28"/>
  <c r="AM48"/>
  <c r="AN47"/>
  <c r="AU30" l="1"/>
  <c r="AV29"/>
  <c r="AV27"/>
  <c r="AW28"/>
  <c r="AN48"/>
  <c r="AO47"/>
  <c r="AV30" l="1"/>
  <c r="AW29"/>
  <c r="AW27"/>
  <c r="AX28"/>
  <c r="AO48"/>
  <c r="AP47"/>
  <c r="AW30" l="1"/>
  <c r="AX29"/>
  <c r="AX27"/>
  <c r="AY28"/>
  <c r="AP48"/>
  <c r="AQ47"/>
  <c r="AX30" l="1"/>
  <c r="AY29"/>
  <c r="AY27"/>
  <c r="AZ28"/>
  <c r="AQ48"/>
  <c r="AR47"/>
  <c r="AY30" l="1"/>
  <c r="AZ29"/>
  <c r="AZ27"/>
  <c r="BA28"/>
  <c r="AR48"/>
  <c r="AS47"/>
  <c r="AZ30" l="1"/>
  <c r="BA29"/>
  <c r="BA27"/>
  <c r="BB28"/>
  <c r="AS48"/>
  <c r="AT47"/>
  <c r="BA30" l="1"/>
  <c r="BB29"/>
  <c r="BB27"/>
  <c r="BC28"/>
  <c r="AT48"/>
  <c r="AU47"/>
  <c r="BB30" l="1"/>
  <c r="BC29"/>
  <c r="BC27"/>
  <c r="BD28"/>
  <c r="AU48"/>
  <c r="AV47"/>
  <c r="BC30" l="1"/>
  <c r="BD29"/>
  <c r="BD27"/>
  <c r="BE28"/>
  <c r="AV48"/>
  <c r="AW47"/>
  <c r="BD30" l="1"/>
  <c r="BE29"/>
  <c r="BE27"/>
  <c r="BF28"/>
  <c r="AW48"/>
  <c r="AX47"/>
  <c r="BE30" l="1"/>
  <c r="BF29"/>
  <c r="BF27"/>
  <c r="BG28"/>
  <c r="AX48"/>
  <c r="AY47"/>
  <c r="AY48" s="1"/>
  <c r="BF30" l="1"/>
  <c r="BG29"/>
  <c r="A48"/>
  <c r="J6" i="1" s="1"/>
  <c r="BG27" i="2"/>
  <c r="BH28"/>
  <c r="BG30" l="1"/>
  <c r="BH29"/>
  <c r="BH27"/>
  <c r="BI28"/>
  <c r="BH30" l="1"/>
  <c r="BI29"/>
  <c r="BI27"/>
  <c r="BJ28"/>
  <c r="BJ29" l="1"/>
  <c r="BI30"/>
  <c r="BJ27"/>
  <c r="BK28"/>
  <c r="BJ30" l="1"/>
  <c r="BK29"/>
  <c r="BK27"/>
  <c r="BL28"/>
  <c r="BK30" l="1"/>
  <c r="BL29"/>
  <c r="BL27"/>
  <c r="BM28"/>
  <c r="BL30" l="1"/>
  <c r="BM29"/>
  <c r="BM27"/>
  <c r="BN28"/>
  <c r="BM30" l="1"/>
  <c r="BN29"/>
  <c r="BN27"/>
  <c r="BO28"/>
  <c r="BN30" l="1"/>
  <c r="BO29"/>
  <c r="BO27"/>
  <c r="BP28"/>
  <c r="BO30" l="1"/>
  <c r="BP29"/>
  <c r="BP27"/>
  <c r="BQ28"/>
  <c r="BP30" l="1"/>
  <c r="BQ29"/>
  <c r="BQ27"/>
  <c r="BR28"/>
  <c r="BQ30" l="1"/>
  <c r="BR29"/>
  <c r="BR27"/>
  <c r="BS28"/>
  <c r="BR30" l="1"/>
  <c r="BS29"/>
  <c r="BS27"/>
  <c r="BT28"/>
  <c r="BS30" l="1"/>
  <c r="BT29"/>
  <c r="BT27"/>
  <c r="BU28"/>
  <c r="BT30" l="1"/>
  <c r="BU29"/>
  <c r="BU27"/>
  <c r="BV28"/>
  <c r="BU30" l="1"/>
  <c r="BV29"/>
  <c r="BV27"/>
  <c r="BW28"/>
  <c r="BV30" l="1"/>
  <c r="BW29"/>
  <c r="BW27"/>
  <c r="BX28"/>
  <c r="BW30" l="1"/>
  <c r="BX29"/>
  <c r="BX27"/>
  <c r="BY28"/>
  <c r="BX30" l="1"/>
  <c r="BY29"/>
  <c r="BY27"/>
  <c r="BZ28"/>
  <c r="BY30" l="1"/>
  <c r="BZ29"/>
  <c r="BZ27"/>
  <c r="CA28"/>
  <c r="BZ30" l="1"/>
  <c r="CA29"/>
  <c r="CA27"/>
  <c r="CB28"/>
  <c r="CA30" l="1"/>
  <c r="CB29"/>
  <c r="CB27"/>
  <c r="CC28"/>
  <c r="CB30" l="1"/>
  <c r="CC29"/>
  <c r="CC27"/>
  <c r="CD28"/>
  <c r="CC30" l="1"/>
  <c r="CD29"/>
  <c r="CD27"/>
  <c r="CE28"/>
  <c r="CE29" l="1"/>
  <c r="CD30"/>
  <c r="CE27"/>
  <c r="CF28"/>
  <c r="CE30" l="1"/>
  <c r="CF29"/>
  <c r="CF27"/>
  <c r="CG28"/>
  <c r="CF30" l="1"/>
  <c r="CG29"/>
  <c r="CG27"/>
  <c r="CH28"/>
  <c r="CG30" l="1"/>
  <c r="CH29"/>
  <c r="CH27"/>
  <c r="CI28"/>
  <c r="CH30" l="1"/>
  <c r="CI29"/>
  <c r="CI27"/>
  <c r="CJ28"/>
  <c r="CJ29" l="1"/>
  <c r="CI30"/>
  <c r="CJ27"/>
  <c r="CK28"/>
  <c r="CJ30" l="1"/>
  <c r="CK29"/>
  <c r="CK27"/>
  <c r="CL28"/>
  <c r="CK30" l="1"/>
  <c r="CL29"/>
  <c r="CL27"/>
  <c r="CM28"/>
  <c r="CL30" l="1"/>
  <c r="CM29"/>
  <c r="CM27"/>
  <c r="CN28"/>
  <c r="CM30" l="1"/>
  <c r="CN29"/>
  <c r="CN27"/>
  <c r="CO28"/>
  <c r="CN30" l="1"/>
  <c r="CO29"/>
  <c r="CO27"/>
  <c r="CP28"/>
  <c r="CO30" l="1"/>
  <c r="CP29"/>
  <c r="CQ28"/>
  <c r="CP27"/>
  <c r="CQ29" l="1"/>
  <c r="CP30"/>
  <c r="CQ27"/>
  <c r="CR28"/>
  <c r="CR29" l="1"/>
  <c r="CQ30"/>
  <c r="CR27"/>
  <c r="CS28"/>
  <c r="CS29" l="1"/>
  <c r="CR30"/>
  <c r="CS27"/>
  <c r="CT28"/>
  <c r="CT29" l="1"/>
  <c r="CS30"/>
  <c r="CT27"/>
  <c r="CU28"/>
  <c r="CU29" l="1"/>
  <c r="CT30"/>
  <c r="CU27"/>
  <c r="CV28"/>
  <c r="CV29" l="1"/>
  <c r="CU30"/>
  <c r="CV27"/>
  <c r="CW28"/>
  <c r="CW29" l="1"/>
  <c r="CV30"/>
  <c r="CW27"/>
  <c r="CX28"/>
  <c r="CX29" l="1"/>
  <c r="CW30"/>
  <c r="CX27"/>
  <c r="CY28"/>
  <c r="CY29" l="1"/>
  <c r="CX30"/>
  <c r="CY27"/>
  <c r="CZ28"/>
  <c r="CZ29" l="1"/>
  <c r="CY30"/>
  <c r="CZ27"/>
  <c r="DA28"/>
  <c r="DA29" l="1"/>
  <c r="CZ30"/>
  <c r="DA27"/>
  <c r="DB28"/>
  <c r="DA30" l="1"/>
  <c r="DB29"/>
  <c r="DB27"/>
  <c r="DC28"/>
  <c r="DB30" l="1"/>
  <c r="DC29"/>
  <c r="DC27"/>
  <c r="DD28"/>
  <c r="DC30" l="1"/>
  <c r="DD29"/>
  <c r="DD27"/>
  <c r="DE28"/>
  <c r="DE29" l="1"/>
  <c r="DD30"/>
  <c r="DE27"/>
  <c r="DF28"/>
  <c r="DF29" l="1"/>
  <c r="DE30"/>
  <c r="DF27"/>
  <c r="DG28"/>
  <c r="DF30" l="1"/>
  <c r="DG29"/>
  <c r="DG27"/>
  <c r="DH28"/>
  <c r="DG30" l="1"/>
  <c r="DH29"/>
  <c r="DH27"/>
  <c r="DI28"/>
  <c r="DH30" l="1"/>
  <c r="DI29"/>
  <c r="DI27"/>
  <c r="DJ28"/>
  <c r="DI30" l="1"/>
  <c r="DJ29"/>
  <c r="DJ27"/>
  <c r="DK28"/>
  <c r="DJ30" l="1"/>
  <c r="DK29"/>
  <c r="DK27"/>
  <c r="DL28"/>
  <c r="DK30" l="1"/>
  <c r="DL29"/>
  <c r="DL27"/>
  <c r="DM28"/>
  <c r="DL30" l="1"/>
  <c r="DM29"/>
  <c r="DM27"/>
  <c r="DN28"/>
  <c r="DM30" l="1"/>
  <c r="DN29"/>
  <c r="DN27"/>
  <c r="DO28"/>
  <c r="DN30" l="1"/>
  <c r="DO29"/>
  <c r="DO27"/>
  <c r="DP28"/>
  <c r="DP29" l="1"/>
  <c r="DO30"/>
  <c r="DP27"/>
  <c r="DQ28"/>
  <c r="DQ29" l="1"/>
  <c r="DP30"/>
  <c r="DQ27"/>
  <c r="DR28"/>
  <c r="DR29" l="1"/>
  <c r="DQ30"/>
  <c r="DR27"/>
  <c r="DS28"/>
  <c r="DS29" l="1"/>
  <c r="DR30"/>
  <c r="DS27"/>
  <c r="DT28"/>
  <c r="DT29" l="1"/>
  <c r="DS30"/>
  <c r="DT27"/>
  <c r="DU28"/>
  <c r="DU29" l="1"/>
  <c r="DT30"/>
  <c r="DU27"/>
  <c r="DV28"/>
  <c r="DV29" l="1"/>
  <c r="DU30"/>
  <c r="DV27"/>
  <c r="DW28"/>
  <c r="DW29" l="1"/>
  <c r="DV30"/>
  <c r="DW27"/>
  <c r="DX28"/>
  <c r="DX29" l="1"/>
  <c r="DW30"/>
  <c r="DX27"/>
  <c r="DY28"/>
  <c r="DY29" l="1"/>
  <c r="DX30"/>
  <c r="DY27"/>
  <c r="DZ28"/>
  <c r="DZ29" l="1"/>
  <c r="DY30"/>
  <c r="DZ27"/>
  <c r="EA28"/>
  <c r="EA29" l="1"/>
  <c r="DZ30"/>
  <c r="EA27"/>
  <c r="EB28"/>
  <c r="EB29" l="1"/>
  <c r="EA30"/>
  <c r="EB27"/>
  <c r="EC28"/>
  <c r="EC29" l="1"/>
  <c r="EB30"/>
  <c r="EC27"/>
  <c r="ED28"/>
  <c r="ED29" l="1"/>
  <c r="EC30"/>
  <c r="ED27"/>
  <c r="EE28"/>
  <c r="EE29" l="1"/>
  <c r="ED30"/>
  <c r="EE27"/>
  <c r="EF28"/>
  <c r="EF29" l="1"/>
  <c r="EE30"/>
  <c r="EF27"/>
  <c r="EG28"/>
  <c r="EG29" l="1"/>
  <c r="EF30"/>
  <c r="EG27"/>
  <c r="EH28"/>
  <c r="EG30" l="1"/>
  <c r="EH29"/>
  <c r="EH27"/>
  <c r="EI28"/>
  <c r="EH30" l="1"/>
  <c r="EI29"/>
  <c r="EI27"/>
  <c r="EJ28"/>
  <c r="EI30" l="1"/>
  <c r="EJ29"/>
  <c r="EJ27"/>
  <c r="EK28"/>
  <c r="EK29" l="1"/>
  <c r="EJ30"/>
  <c r="EK27"/>
  <c r="EL28"/>
  <c r="EK30" l="1"/>
  <c r="EL29"/>
  <c r="EL27"/>
  <c r="EM28"/>
  <c r="EL30" l="1"/>
  <c r="EM29"/>
  <c r="EM27"/>
  <c r="EN28"/>
  <c r="EM30" l="1"/>
  <c r="EN29"/>
  <c r="EN27"/>
  <c r="EO28"/>
  <c r="EO29" l="1"/>
  <c r="EN30"/>
  <c r="EO27"/>
  <c r="EP28"/>
  <c r="EP29" l="1"/>
  <c r="EO30"/>
  <c r="EP27"/>
  <c r="EQ28"/>
  <c r="EQ29" l="1"/>
  <c r="EP30"/>
  <c r="EQ27"/>
  <c r="ER28"/>
  <c r="ER29" l="1"/>
  <c r="EQ30"/>
  <c r="ER27"/>
  <c r="ES28"/>
  <c r="ES29" l="1"/>
  <c r="ER30"/>
  <c r="ES27"/>
  <c r="ET28"/>
  <c r="ET29" l="1"/>
  <c r="ES30"/>
  <c r="ET27"/>
  <c r="EU28"/>
  <c r="EU29" l="1"/>
  <c r="ET30"/>
  <c r="EU27"/>
  <c r="EV28"/>
  <c r="EV29" l="1"/>
  <c r="EU30"/>
  <c r="EV27"/>
  <c r="EW28"/>
  <c r="EW29" l="1"/>
  <c r="EV30"/>
  <c r="EW27"/>
  <c r="EX28"/>
  <c r="EX29" l="1"/>
  <c r="EW30"/>
  <c r="EX27"/>
  <c r="EY28"/>
  <c r="EY29" l="1"/>
  <c r="EX30"/>
  <c r="EY27"/>
  <c r="EZ28"/>
  <c r="EZ29" l="1"/>
  <c r="EY30"/>
  <c r="EZ27"/>
  <c r="FA28"/>
  <c r="FA29" l="1"/>
  <c r="EZ30"/>
  <c r="FA27"/>
  <c r="FB28"/>
  <c r="FB29" l="1"/>
  <c r="FA30"/>
  <c r="FB27"/>
  <c r="FC28"/>
  <c r="FC29" l="1"/>
  <c r="FB30"/>
  <c r="FC27"/>
  <c r="FD28"/>
  <c r="FD29" l="1"/>
  <c r="FC30"/>
  <c r="FD27"/>
  <c r="FE28"/>
  <c r="FE29" l="1"/>
  <c r="FD30"/>
  <c r="FE27"/>
  <c r="FF28"/>
  <c r="FF29" l="1"/>
  <c r="FE30"/>
  <c r="FF27"/>
  <c r="FG28"/>
  <c r="FG29" l="1"/>
  <c r="FF30"/>
  <c r="FG27"/>
  <c r="FH28"/>
  <c r="FH29" l="1"/>
  <c r="FG30"/>
  <c r="FH27"/>
  <c r="FI28"/>
  <c r="FH30" l="1"/>
  <c r="FI29"/>
  <c r="FI27"/>
  <c r="FJ28"/>
  <c r="FI30" l="1"/>
  <c r="FJ29"/>
  <c r="FJ27"/>
  <c r="FK28"/>
  <c r="FJ30" l="1"/>
  <c r="FK29"/>
  <c r="FK27"/>
  <c r="FL28"/>
  <c r="FK30" l="1"/>
  <c r="FL29"/>
  <c r="FL27"/>
  <c r="FM28"/>
  <c r="FM29" l="1"/>
  <c r="FL30"/>
  <c r="FM27"/>
  <c r="FN28"/>
  <c r="FN29" l="1"/>
  <c r="FM30"/>
  <c r="FN27"/>
  <c r="FO28"/>
  <c r="FO29" l="1"/>
  <c r="FN30"/>
  <c r="FO27"/>
  <c r="FP28"/>
  <c r="FP29" l="1"/>
  <c r="FO30"/>
  <c r="FP27"/>
  <c r="FQ28"/>
  <c r="FQ29" l="1"/>
  <c r="FP30"/>
  <c r="FQ27"/>
  <c r="FR28"/>
  <c r="FR29" l="1"/>
  <c r="FQ30"/>
  <c r="FR27"/>
  <c r="FS28"/>
  <c r="FS29" l="1"/>
  <c r="FR30"/>
  <c r="FS27"/>
  <c r="FT28"/>
  <c r="FT29" l="1"/>
  <c r="FS30"/>
  <c r="FT27"/>
  <c r="FU28"/>
  <c r="FU29" l="1"/>
  <c r="FT30"/>
  <c r="FU27"/>
  <c r="FV28"/>
  <c r="FV29" l="1"/>
  <c r="FU30"/>
  <c r="FV27"/>
  <c r="FW28"/>
  <c r="FW29" l="1"/>
  <c r="FV30"/>
  <c r="FW27"/>
  <c r="FX28"/>
  <c r="FX29" l="1"/>
  <c r="FW30"/>
  <c r="FX27"/>
  <c r="FY28"/>
  <c r="FY29" l="1"/>
  <c r="FX30"/>
  <c r="FY27"/>
  <c r="FZ28"/>
  <c r="FZ29" l="1"/>
  <c r="FY30"/>
  <c r="FZ27"/>
  <c r="GA28"/>
  <c r="GA29" l="1"/>
  <c r="FZ30"/>
  <c r="GA27"/>
  <c r="GB28"/>
  <c r="GB29" l="1"/>
  <c r="GA30"/>
  <c r="GB27"/>
  <c r="GC28"/>
  <c r="GC29" l="1"/>
  <c r="GB30"/>
  <c r="GC27"/>
  <c r="GD28"/>
  <c r="GD29" l="1"/>
  <c r="GC30"/>
  <c r="GD27"/>
  <c r="GE28"/>
  <c r="GE29" l="1"/>
  <c r="GD30"/>
  <c r="GE27"/>
  <c r="GF28"/>
  <c r="GF29" l="1"/>
  <c r="GE30"/>
  <c r="GF27"/>
  <c r="GG28"/>
  <c r="GG29" l="1"/>
  <c r="GF30"/>
  <c r="GG27"/>
  <c r="GH28"/>
  <c r="GH29" l="1"/>
  <c r="GG30"/>
  <c r="GH27"/>
  <c r="GI28"/>
  <c r="GI29" l="1"/>
  <c r="GH30"/>
  <c r="GI27"/>
  <c r="GJ28"/>
  <c r="GJ29" l="1"/>
  <c r="GI30"/>
  <c r="GJ27"/>
  <c r="GK28"/>
  <c r="GK29" l="1"/>
  <c r="GJ30"/>
  <c r="GK27"/>
  <c r="GL28"/>
  <c r="GK30" l="1"/>
  <c r="GL29"/>
  <c r="GL27"/>
  <c r="GM28"/>
  <c r="GL30" l="1"/>
  <c r="GM29"/>
  <c r="GM27"/>
  <c r="GN28"/>
  <c r="GM30" l="1"/>
  <c r="GN29"/>
  <c r="GN27"/>
  <c r="GO28"/>
  <c r="GN30" l="1"/>
  <c r="GO29"/>
  <c r="GO27"/>
  <c r="GP28"/>
  <c r="GP29" l="1"/>
  <c r="GO30"/>
  <c r="GP27"/>
  <c r="GQ28"/>
  <c r="GQ29" l="1"/>
  <c r="GP30"/>
  <c r="GQ27"/>
  <c r="GR28"/>
  <c r="GR29" l="1"/>
  <c r="GQ30"/>
  <c r="GR27"/>
  <c r="GS28"/>
  <c r="GS29" l="1"/>
  <c r="GR30"/>
  <c r="GS27"/>
  <c r="GT28"/>
  <c r="GT29" l="1"/>
  <c r="GS30"/>
  <c r="GT27"/>
  <c r="GU28"/>
  <c r="GU29" l="1"/>
  <c r="GT30"/>
  <c r="GU27"/>
  <c r="GV28"/>
  <c r="GV29" l="1"/>
  <c r="GU30"/>
  <c r="GV27"/>
  <c r="GW28"/>
  <c r="GW29" l="1"/>
  <c r="GV30"/>
  <c r="GW27"/>
  <c r="GX28"/>
  <c r="GX29" l="1"/>
  <c r="GW30"/>
  <c r="GX27"/>
  <c r="GY28"/>
  <c r="GX30" l="1"/>
  <c r="GY29"/>
  <c r="GY27"/>
  <c r="GZ28"/>
  <c r="GY30" l="1"/>
  <c r="GZ29"/>
  <c r="GZ27"/>
  <c r="HA28"/>
  <c r="GZ30" l="1"/>
  <c r="HA29"/>
  <c r="HA27"/>
  <c r="HB28"/>
  <c r="HB29" l="1"/>
  <c r="HA30"/>
  <c r="HB27"/>
  <c r="HC28"/>
  <c r="HB30" l="1"/>
  <c r="HC29"/>
  <c r="HC27"/>
  <c r="HD28"/>
  <c r="HC30" l="1"/>
  <c r="HD29"/>
  <c r="HD27"/>
  <c r="HE28"/>
  <c r="HD30" l="1"/>
  <c r="HE29"/>
  <c r="HE27"/>
  <c r="HF28"/>
  <c r="HF29" l="1"/>
  <c r="HE30"/>
  <c r="HF27"/>
  <c r="HG28"/>
  <c r="HG29" l="1"/>
  <c r="HF30"/>
  <c r="HG27"/>
  <c r="HH28"/>
  <c r="HH29" l="1"/>
  <c r="HG30"/>
  <c r="HH27"/>
  <c r="HI28"/>
  <c r="HI29" l="1"/>
  <c r="HH30"/>
  <c r="HI27"/>
  <c r="HJ28"/>
  <c r="HJ29" l="1"/>
  <c r="HI30"/>
  <c r="HJ27"/>
  <c r="HK28"/>
  <c r="HK29" l="1"/>
  <c r="HJ30"/>
  <c r="HK27"/>
  <c r="HL28"/>
  <c r="HL29" l="1"/>
  <c r="HK30"/>
  <c r="HL27"/>
  <c r="HM28"/>
  <c r="HM29" l="1"/>
  <c r="HL30"/>
  <c r="HM27"/>
  <c r="HN28"/>
  <c r="HN29" l="1"/>
  <c r="HM30"/>
  <c r="HN27"/>
  <c r="HO28"/>
  <c r="HO29" l="1"/>
  <c r="HN30"/>
  <c r="HO27"/>
  <c r="HP28"/>
  <c r="HP29" l="1"/>
  <c r="HO30"/>
  <c r="HP27"/>
  <c r="HQ28"/>
  <c r="HQ29" l="1"/>
  <c r="HP30"/>
  <c r="HQ27"/>
  <c r="HR28"/>
  <c r="HR29" l="1"/>
  <c r="HQ30"/>
  <c r="HR27"/>
  <c r="HS28"/>
  <c r="HS29" l="1"/>
  <c r="HR30"/>
  <c r="HS27"/>
  <c r="HT28"/>
  <c r="HT29" l="1"/>
  <c r="HS30"/>
  <c r="HT27"/>
  <c r="HU28"/>
  <c r="HU29" l="1"/>
  <c r="HT30"/>
  <c r="HU27"/>
  <c r="HV28"/>
  <c r="HV29" l="1"/>
  <c r="HU30"/>
  <c r="HV27"/>
  <c r="HW28"/>
  <c r="HW29" l="1"/>
  <c r="HV30"/>
  <c r="HW27"/>
  <c r="HX28"/>
  <c r="HX29" l="1"/>
  <c r="HW30"/>
  <c r="HX27"/>
  <c r="HY28"/>
  <c r="HY29" l="1"/>
  <c r="HX30"/>
  <c r="HY27"/>
  <c r="HZ28"/>
  <c r="HZ29" l="1"/>
  <c r="HY30"/>
  <c r="HZ27"/>
  <c r="IA28"/>
  <c r="IA29" l="1"/>
  <c r="HZ30"/>
  <c r="IA27"/>
  <c r="IB28"/>
  <c r="IB29" l="1"/>
  <c r="IA30"/>
  <c r="IB27"/>
  <c r="IC28"/>
  <c r="IC29" l="1"/>
  <c r="IB30"/>
  <c r="IC27"/>
  <c r="ID28"/>
  <c r="ID29" l="1"/>
  <c r="IC30"/>
  <c r="ID27"/>
  <c r="IE28"/>
  <c r="IE29" l="1"/>
  <c r="ID30"/>
  <c r="IE27"/>
  <c r="IF28"/>
  <c r="IF29" l="1"/>
  <c r="IE30"/>
  <c r="IF27"/>
  <c r="IG28"/>
  <c r="IG29" l="1"/>
  <c r="IF30"/>
  <c r="IG27"/>
  <c r="IH28"/>
  <c r="IH29" l="1"/>
  <c r="IG30"/>
  <c r="IH27"/>
  <c r="II28"/>
  <c r="II29" l="1"/>
  <c r="IH30"/>
  <c r="II27"/>
  <c r="IJ28"/>
  <c r="IJ29" l="1"/>
  <c r="II30"/>
  <c r="IJ27"/>
  <c r="IK28"/>
  <c r="IK29" l="1"/>
  <c r="IJ30"/>
  <c r="IK27"/>
  <c r="IL28"/>
  <c r="IL29" l="1"/>
  <c r="IK30"/>
  <c r="IL27"/>
  <c r="IM28"/>
  <c r="IM29" l="1"/>
  <c r="IL30"/>
  <c r="IM27"/>
  <c r="IN28"/>
  <c r="IN29" l="1"/>
  <c r="IM30"/>
  <c r="IN27"/>
  <c r="IO28"/>
  <c r="IO29" l="1"/>
  <c r="IN30"/>
  <c r="IO27"/>
  <c r="IP28"/>
  <c r="IP29" l="1"/>
  <c r="IO30"/>
  <c r="IP27"/>
  <c r="IQ28"/>
  <c r="IQ29" l="1"/>
  <c r="IP30"/>
  <c r="IQ27"/>
  <c r="IR28"/>
  <c r="IR29" l="1"/>
  <c r="IQ30"/>
  <c r="IR27"/>
  <c r="IS28"/>
  <c r="IS29" l="1"/>
  <c r="IR30"/>
  <c r="IS27"/>
  <c r="IT28"/>
  <c r="IS30" l="1"/>
  <c r="IT29"/>
  <c r="IT27"/>
  <c r="IU28"/>
  <c r="IT30" l="1"/>
  <c r="IU29"/>
  <c r="IU27"/>
  <c r="IV28"/>
  <c r="IU30" l="1"/>
  <c r="IV29"/>
  <c r="IV27"/>
  <c r="IW28"/>
  <c r="IW29" l="1"/>
  <c r="IV30"/>
  <c r="IW27"/>
  <c r="IX28"/>
  <c r="IX29" l="1"/>
  <c r="IW30"/>
  <c r="IX27"/>
  <c r="IY28"/>
  <c r="IY29" l="1"/>
  <c r="IX30"/>
  <c r="IY27"/>
  <c r="IZ28"/>
  <c r="IZ29" l="1"/>
  <c r="IY30"/>
  <c r="IZ27"/>
  <c r="JA28"/>
  <c r="JA29" l="1"/>
  <c r="IZ30"/>
  <c r="JA27"/>
  <c r="JB28"/>
  <c r="JB29" l="1"/>
  <c r="JA30"/>
  <c r="JB27"/>
  <c r="JC28"/>
  <c r="JC29" l="1"/>
  <c r="JB30"/>
  <c r="JC27"/>
  <c r="JD28"/>
  <c r="JD29" l="1"/>
  <c r="JC30"/>
  <c r="JD27"/>
  <c r="JE28"/>
  <c r="JE29" l="1"/>
  <c r="JD30"/>
  <c r="JE27"/>
  <c r="JF28"/>
  <c r="JF29" l="1"/>
  <c r="JE30"/>
  <c r="JF27"/>
  <c r="JG28"/>
  <c r="JG29" l="1"/>
  <c r="JF30"/>
  <c r="JG27"/>
  <c r="JH28"/>
  <c r="JH29" l="1"/>
  <c r="JG30"/>
  <c r="JH27"/>
  <c r="JI28"/>
  <c r="JI29" l="1"/>
  <c r="JH30"/>
  <c r="JI27"/>
  <c r="JJ28"/>
  <c r="JJ29" l="1"/>
  <c r="JI30"/>
  <c r="JJ27"/>
  <c r="JK28"/>
  <c r="JK29" l="1"/>
  <c r="JJ30"/>
  <c r="JK27"/>
  <c r="JL28"/>
  <c r="JL29" l="1"/>
  <c r="JK30"/>
  <c r="JL27"/>
  <c r="JM28"/>
  <c r="JM29" l="1"/>
  <c r="JL30"/>
  <c r="JM27"/>
  <c r="JN28"/>
  <c r="JN29" l="1"/>
  <c r="JM30"/>
  <c r="JN27"/>
  <c r="JO28"/>
  <c r="JO29" l="1"/>
  <c r="JN30"/>
  <c r="JO27"/>
  <c r="JP28"/>
  <c r="JP29" l="1"/>
  <c r="JO30"/>
  <c r="JP27"/>
  <c r="JQ28"/>
  <c r="JQ29" l="1"/>
  <c r="JP30"/>
  <c r="JQ27"/>
  <c r="JR28"/>
  <c r="JR29" l="1"/>
  <c r="JQ30"/>
  <c r="JR27"/>
  <c r="JS28"/>
  <c r="JS29" l="1"/>
  <c r="JR30"/>
  <c r="JS27"/>
  <c r="JT28"/>
  <c r="JT29" l="1"/>
  <c r="JS30"/>
  <c r="JT27"/>
  <c r="JU28"/>
  <c r="JU29" l="1"/>
  <c r="JT30"/>
  <c r="JU27"/>
  <c r="JV28"/>
  <c r="JV29" l="1"/>
  <c r="JU30"/>
  <c r="JV27"/>
  <c r="JW28"/>
  <c r="JW29" l="1"/>
  <c r="JV30"/>
  <c r="JW27"/>
  <c r="JX28"/>
  <c r="JX29" l="1"/>
  <c r="JW30"/>
  <c r="JX27"/>
  <c r="JY28"/>
  <c r="JY29" l="1"/>
  <c r="JX30"/>
  <c r="JY27"/>
  <c r="JZ28"/>
  <c r="JZ29" l="1"/>
  <c r="JY30"/>
  <c r="JZ27"/>
  <c r="KA28"/>
  <c r="KA29" l="1"/>
  <c r="JZ30"/>
  <c r="KA27"/>
  <c r="KB28"/>
  <c r="KB29" l="1"/>
  <c r="KA30"/>
  <c r="KB27"/>
  <c r="KC28"/>
  <c r="KC29" l="1"/>
  <c r="KB30"/>
  <c r="KC27"/>
  <c r="KD28"/>
  <c r="KD29" l="1"/>
  <c r="KC30"/>
  <c r="KD27"/>
  <c r="KE28"/>
  <c r="KE29" l="1"/>
  <c r="KD30"/>
  <c r="KE27"/>
  <c r="KF28"/>
  <c r="KF29" l="1"/>
  <c r="KE30"/>
  <c r="KF27"/>
  <c r="KG28"/>
  <c r="KG29" l="1"/>
  <c r="KF30"/>
  <c r="KG27"/>
  <c r="KH28"/>
  <c r="KH29" l="1"/>
  <c r="KG30"/>
  <c r="KH27"/>
  <c r="KI28"/>
  <c r="KI29" l="1"/>
  <c r="KH30"/>
  <c r="KI27"/>
  <c r="KJ28"/>
  <c r="KJ29" l="1"/>
  <c r="KI30"/>
  <c r="KJ27"/>
  <c r="KK28"/>
  <c r="KK29" l="1"/>
  <c r="KJ30"/>
  <c r="KK27"/>
  <c r="KL28"/>
  <c r="KL29" l="1"/>
  <c r="KK30"/>
  <c r="KL27"/>
  <c r="KM28"/>
  <c r="KM29" l="1"/>
  <c r="KL30"/>
  <c r="KM27"/>
  <c r="KN28"/>
  <c r="KN29" l="1"/>
  <c r="KM30"/>
  <c r="KN27"/>
  <c r="KO28"/>
  <c r="KO29" l="1"/>
  <c r="KN30"/>
  <c r="KO27"/>
  <c r="KP28"/>
  <c r="KP29" l="1"/>
  <c r="KO30"/>
  <c r="KP27"/>
  <c r="KQ28"/>
  <c r="KQ29" l="1"/>
  <c r="KP30"/>
  <c r="KQ27"/>
  <c r="KR28"/>
  <c r="KR29" l="1"/>
  <c r="KQ30"/>
  <c r="KR27"/>
  <c r="KS28"/>
  <c r="KS29" l="1"/>
  <c r="KR30"/>
  <c r="KS27"/>
  <c r="KT28"/>
  <c r="KT29" l="1"/>
  <c r="KS30"/>
  <c r="KT27"/>
  <c r="KU28"/>
  <c r="KU29" l="1"/>
  <c r="KT30"/>
  <c r="KU27"/>
  <c r="KV28"/>
  <c r="KV29" l="1"/>
  <c r="KU30"/>
  <c r="KV27"/>
  <c r="KW28"/>
  <c r="KW29" l="1"/>
  <c r="KV30"/>
  <c r="KW27"/>
  <c r="KX28"/>
  <c r="KX29" l="1"/>
  <c r="KW30"/>
  <c r="KX27"/>
  <c r="KY28"/>
  <c r="KY29" l="1"/>
  <c r="KX30"/>
  <c r="KY27"/>
  <c r="KZ28"/>
  <c r="KZ29" l="1"/>
  <c r="KY30"/>
  <c r="KZ27"/>
  <c r="LA28"/>
  <c r="LA29" l="1"/>
  <c r="KZ30"/>
  <c r="LA27"/>
  <c r="LB28"/>
  <c r="LB29" l="1"/>
  <c r="LA30"/>
  <c r="LB27"/>
  <c r="LC28"/>
  <c r="LC29" l="1"/>
  <c r="LB30"/>
  <c r="LC27"/>
  <c r="LD28"/>
  <c r="LD29" l="1"/>
  <c r="LC30"/>
  <c r="LD27"/>
  <c r="LE28"/>
  <c r="LE29" l="1"/>
  <c r="LD30"/>
  <c r="LE27"/>
  <c r="LF28"/>
  <c r="LF29" l="1"/>
  <c r="LE30"/>
  <c r="LF27"/>
  <c r="LG28"/>
  <c r="LG29" l="1"/>
  <c r="LF30"/>
  <c r="LG27"/>
  <c r="LH28"/>
  <c r="LH29" l="1"/>
  <c r="LG30"/>
  <c r="LH27"/>
  <c r="LI28"/>
  <c r="LI29" l="1"/>
  <c r="LH30"/>
  <c r="LI27"/>
  <c r="LJ28"/>
  <c r="LJ29" l="1"/>
  <c r="LI30"/>
  <c r="LJ27"/>
  <c r="LK28"/>
  <c r="LK29" l="1"/>
  <c r="LJ30"/>
  <c r="LK27"/>
  <c r="LL28"/>
  <c r="LK30" l="1"/>
  <c r="LL29"/>
  <c r="LL27"/>
  <c r="LM28"/>
  <c r="LL30" l="1"/>
  <c r="LM29"/>
  <c r="LM27"/>
  <c r="LN28"/>
  <c r="LM30" l="1"/>
  <c r="LN29"/>
  <c r="LN27"/>
  <c r="LO28"/>
  <c r="LN30" l="1"/>
  <c r="LO29"/>
  <c r="LO27"/>
  <c r="LP28"/>
  <c r="LP29" l="1"/>
  <c r="LO30"/>
  <c r="LP27"/>
  <c r="LQ28"/>
  <c r="LP30" l="1"/>
  <c r="LQ29"/>
  <c r="LQ27"/>
  <c r="LR28"/>
  <c r="LQ30" l="1"/>
  <c r="LR29"/>
  <c r="LR27"/>
  <c r="LS28"/>
  <c r="LR30" l="1"/>
  <c r="LS29"/>
  <c r="LS27"/>
  <c r="LT28"/>
  <c r="LS30" l="1"/>
  <c r="LT29"/>
  <c r="LT27"/>
  <c r="LU28"/>
  <c r="LT30" l="1"/>
  <c r="LU29"/>
  <c r="LU27"/>
  <c r="LV28"/>
  <c r="LU30" l="1"/>
  <c r="LV29"/>
  <c r="LV27"/>
  <c r="LW28"/>
  <c r="LV30" l="1"/>
  <c r="LW29"/>
  <c r="LW27"/>
  <c r="LX28"/>
  <c r="LW30" l="1"/>
  <c r="LX29"/>
  <c r="LX27"/>
  <c r="LY28"/>
  <c r="LX30" l="1"/>
  <c r="LY29"/>
  <c r="LY27"/>
  <c r="LZ28"/>
  <c r="LY30" l="1"/>
  <c r="LZ29"/>
  <c r="LZ27"/>
  <c r="MA28"/>
  <c r="LZ30" l="1"/>
  <c r="MA29"/>
  <c r="MA27"/>
  <c r="MB28"/>
  <c r="MA30" l="1"/>
  <c r="MB29"/>
  <c r="MB27"/>
  <c r="MC28"/>
  <c r="MB30" l="1"/>
  <c r="MC29"/>
  <c r="MC27"/>
  <c r="MD28"/>
  <c r="MD29" l="1"/>
  <c r="MC30"/>
  <c r="MD27"/>
  <c r="ME28"/>
  <c r="ME29" l="1"/>
  <c r="MD30"/>
  <c r="ME27"/>
  <c r="MF28"/>
  <c r="MF29" l="1"/>
  <c r="ME30"/>
  <c r="MF27"/>
  <c r="MG28"/>
  <c r="MG29" l="1"/>
  <c r="MF30"/>
  <c r="MG27"/>
  <c r="MH28"/>
  <c r="MH29" l="1"/>
  <c r="MG30"/>
  <c r="MH27"/>
  <c r="MI28"/>
  <c r="MI29" l="1"/>
  <c r="MH30"/>
  <c r="MI27"/>
  <c r="MJ28"/>
  <c r="MJ29" l="1"/>
  <c r="MI30"/>
  <c r="MJ27"/>
  <c r="MK28"/>
  <c r="MK29" l="1"/>
  <c r="MJ30"/>
  <c r="MK27"/>
  <c r="ML28"/>
  <c r="ML29" l="1"/>
  <c r="MK30"/>
  <c r="ML27"/>
  <c r="MM28"/>
  <c r="MM29" l="1"/>
  <c r="ML30"/>
  <c r="MM27"/>
  <c r="MN28"/>
  <c r="MN29" l="1"/>
  <c r="MM30"/>
  <c r="MN27"/>
  <c r="MO28"/>
  <c r="MO29" l="1"/>
  <c r="MN30"/>
  <c r="MO27"/>
  <c r="MP28"/>
  <c r="MP29" l="1"/>
  <c r="MO30"/>
  <c r="MP27"/>
  <c r="MQ28"/>
  <c r="MQ29" l="1"/>
  <c r="MP30"/>
  <c r="MQ27"/>
  <c r="MR28"/>
  <c r="MR29" l="1"/>
  <c r="MQ30"/>
  <c r="MR27"/>
  <c r="MS28"/>
  <c r="MS29" l="1"/>
  <c r="MR30"/>
  <c r="MS27"/>
  <c r="MT28"/>
  <c r="MT29" l="1"/>
  <c r="MS30"/>
  <c r="MT27"/>
  <c r="MU28"/>
  <c r="MU29" l="1"/>
  <c r="MT30"/>
  <c r="MU27"/>
  <c r="MV28"/>
  <c r="MV29" l="1"/>
  <c r="MU30"/>
  <c r="MV27"/>
  <c r="MW28"/>
  <c r="MW29" l="1"/>
  <c r="MV30"/>
  <c r="MW27"/>
  <c r="MX28"/>
  <c r="MX29" l="1"/>
  <c r="MW30"/>
  <c r="MX27"/>
  <c r="MY28"/>
  <c r="MY29" l="1"/>
  <c r="MX30"/>
  <c r="MY27"/>
  <c r="MZ28"/>
  <c r="MZ29" l="1"/>
  <c r="MY30"/>
  <c r="MZ27"/>
  <c r="NA28"/>
  <c r="NA29" l="1"/>
  <c r="MZ30"/>
  <c r="NA27"/>
  <c r="NB28"/>
  <c r="NB29" l="1"/>
  <c r="NA30"/>
  <c r="NB27"/>
  <c r="NC28"/>
  <c r="NC29" l="1"/>
  <c r="NB30"/>
  <c r="NC27"/>
  <c r="ND28"/>
  <c r="ND29" l="1"/>
  <c r="NC30"/>
  <c r="ND27"/>
  <c r="NE28"/>
  <c r="NE29" l="1"/>
  <c r="ND30"/>
  <c r="NE27"/>
  <c r="NF28"/>
  <c r="NF29" l="1"/>
  <c r="NE30"/>
  <c r="NF27"/>
  <c r="NG28"/>
  <c r="NG29" l="1"/>
  <c r="NF30"/>
  <c r="NG27"/>
  <c r="NH28"/>
  <c r="NH29" l="1"/>
  <c r="NG30"/>
  <c r="NH27"/>
  <c r="NI28"/>
  <c r="NI29" l="1"/>
  <c r="NH30"/>
  <c r="NI27"/>
  <c r="NJ28"/>
  <c r="NJ29" l="1"/>
  <c r="NI30"/>
  <c r="NJ27"/>
  <c r="NK28"/>
  <c r="NK29" l="1"/>
  <c r="NJ30"/>
  <c r="NK27"/>
  <c r="NL28"/>
  <c r="NL29" l="1"/>
  <c r="NK30"/>
  <c r="NL27"/>
  <c r="NM28"/>
  <c r="NM29" l="1"/>
  <c r="NL30"/>
  <c r="NM27"/>
  <c r="NN28"/>
  <c r="NN29" l="1"/>
  <c r="NM30"/>
  <c r="NN27"/>
  <c r="NO28"/>
  <c r="NO29" l="1"/>
  <c r="NN30"/>
  <c r="NO27"/>
  <c r="NP28"/>
  <c r="NP29" l="1"/>
  <c r="NO30"/>
  <c r="NP27"/>
  <c r="NQ28"/>
  <c r="NQ29" l="1"/>
  <c r="NP30"/>
  <c r="NQ27"/>
  <c r="NR28"/>
  <c r="NR29" l="1"/>
  <c r="NQ30"/>
  <c r="NR27"/>
  <c r="NS28"/>
  <c r="NS29" l="1"/>
  <c r="NR30"/>
  <c r="NS27"/>
  <c r="NT28"/>
  <c r="NT29" l="1"/>
  <c r="NS30"/>
  <c r="NT27"/>
  <c r="NU28"/>
  <c r="NU29" l="1"/>
  <c r="NT30"/>
  <c r="NU27"/>
  <c r="NV28"/>
  <c r="NV29" l="1"/>
  <c r="NU30"/>
  <c r="NV27"/>
  <c r="NW28"/>
  <c r="NW29" l="1"/>
  <c r="NV30"/>
  <c r="NW27"/>
  <c r="NX28"/>
  <c r="NX29" l="1"/>
  <c r="NW30"/>
  <c r="NX27"/>
  <c r="NY28"/>
  <c r="NY29" l="1"/>
  <c r="NX30"/>
  <c r="NY27"/>
  <c r="NZ28"/>
  <c r="NZ29" l="1"/>
  <c r="NY30"/>
  <c r="NZ27"/>
  <c r="OA28"/>
  <c r="OA29" l="1"/>
  <c r="NZ30"/>
  <c r="OA27"/>
  <c r="OB28"/>
  <c r="OB29" l="1"/>
  <c r="OA30"/>
  <c r="OB27"/>
  <c r="OC28"/>
  <c r="OC29" l="1"/>
  <c r="OB30"/>
  <c r="OC27"/>
  <c r="OD28"/>
  <c r="OC30" l="1"/>
  <c r="OD29"/>
  <c r="OD27"/>
  <c r="OE28"/>
  <c r="OD30" l="1"/>
  <c r="OE29"/>
  <c r="OE27"/>
  <c r="OF28"/>
  <c r="OE30" l="1"/>
  <c r="OF29"/>
  <c r="OF27"/>
  <c r="OG28"/>
  <c r="OG29" l="1"/>
  <c r="OF30"/>
  <c r="OG27"/>
  <c r="OH28"/>
  <c r="OH29" l="1"/>
  <c r="OG30"/>
  <c r="OH27"/>
  <c r="OI28"/>
  <c r="OI29" l="1"/>
  <c r="OH30"/>
  <c r="OI27"/>
  <c r="OJ28"/>
  <c r="OJ29" l="1"/>
  <c r="OI30"/>
  <c r="OJ27"/>
  <c r="OK28"/>
  <c r="OK29" l="1"/>
  <c r="OJ30"/>
  <c r="OK27"/>
  <c r="OL28"/>
  <c r="OL29" l="1"/>
  <c r="OK30"/>
  <c r="OL27"/>
  <c r="OM28"/>
  <c r="OM29" l="1"/>
  <c r="OL30"/>
  <c r="OM27"/>
  <c r="ON28"/>
  <c r="ON29" l="1"/>
  <c r="OM30"/>
  <c r="ON27"/>
  <c r="OO28"/>
  <c r="OO29" l="1"/>
  <c r="ON30"/>
  <c r="OO27"/>
  <c r="OP28"/>
  <c r="OP29" l="1"/>
  <c r="OO30"/>
  <c r="OP27"/>
  <c r="OQ28"/>
  <c r="OQ29" l="1"/>
  <c r="OP30"/>
  <c r="OQ27"/>
  <c r="OR28"/>
  <c r="OR29" l="1"/>
  <c r="OQ30"/>
  <c r="OR27"/>
  <c r="OS28"/>
  <c r="OS29" l="1"/>
  <c r="OR30"/>
  <c r="OS27"/>
  <c r="OT28"/>
  <c r="OT29" l="1"/>
  <c r="OS30"/>
  <c r="OT27"/>
  <c r="OU28"/>
  <c r="OU29" l="1"/>
  <c r="OT30"/>
  <c r="OU27"/>
  <c r="OV28"/>
  <c r="OV29" l="1"/>
  <c r="OU30"/>
  <c r="OV27"/>
  <c r="OW28"/>
  <c r="OW29" l="1"/>
  <c r="OV30"/>
  <c r="OW27"/>
  <c r="OX28"/>
  <c r="OX29" l="1"/>
  <c r="OW30"/>
  <c r="OX27"/>
  <c r="OY28"/>
  <c r="OY29" l="1"/>
  <c r="OX30"/>
  <c r="OY27"/>
  <c r="OZ28"/>
  <c r="OZ29" l="1"/>
  <c r="OY30"/>
  <c r="OZ27"/>
  <c r="PA28"/>
  <c r="PA29" l="1"/>
  <c r="OZ30"/>
  <c r="PA27"/>
  <c r="PB28"/>
  <c r="PB29" l="1"/>
  <c r="PA30"/>
  <c r="PB27"/>
  <c r="PC28"/>
  <c r="PC29" l="1"/>
  <c r="PB30"/>
  <c r="PC27"/>
  <c r="PD28"/>
  <c r="PD29" l="1"/>
  <c r="PC30"/>
  <c r="PD27"/>
  <c r="PE28"/>
  <c r="PE29" l="1"/>
  <c r="PD30"/>
  <c r="PE27"/>
  <c r="PF28"/>
  <c r="PF29" l="1"/>
  <c r="PE30"/>
  <c r="PF27"/>
  <c r="PG28"/>
  <c r="PG29" l="1"/>
  <c r="PF30"/>
  <c r="PG27"/>
  <c r="PH28"/>
  <c r="PH29" l="1"/>
  <c r="PG30"/>
  <c r="PH27"/>
  <c r="PI28"/>
  <c r="PI29" l="1"/>
  <c r="PH30"/>
  <c r="PI27"/>
  <c r="PJ28"/>
  <c r="PJ29" l="1"/>
  <c r="PI30"/>
  <c r="PJ27"/>
  <c r="PK28"/>
  <c r="PK29" l="1"/>
  <c r="PJ30"/>
  <c r="PK27"/>
  <c r="PL28"/>
  <c r="PL29" l="1"/>
  <c r="PK30"/>
  <c r="PL27"/>
  <c r="PM28"/>
  <c r="PM29" l="1"/>
  <c r="PL30"/>
  <c r="PM27"/>
  <c r="PN28"/>
  <c r="PN29" l="1"/>
  <c r="PM30"/>
  <c r="PN27"/>
  <c r="PO28"/>
  <c r="PO29" l="1"/>
  <c r="PN30"/>
  <c r="PO27"/>
  <c r="PP28"/>
  <c r="PP29" l="1"/>
  <c r="PO30"/>
  <c r="PP27"/>
  <c r="PQ28"/>
  <c r="PQ29" l="1"/>
  <c r="PP30"/>
  <c r="PQ27"/>
  <c r="PR28"/>
  <c r="PR29" l="1"/>
  <c r="PQ30"/>
  <c r="PR27"/>
  <c r="PS28"/>
  <c r="PR30" l="1"/>
  <c r="PS29"/>
  <c r="PS27"/>
  <c r="PT28"/>
  <c r="PS30" l="1"/>
  <c r="PT29"/>
  <c r="PT27"/>
  <c r="PU28"/>
  <c r="PU29" l="1"/>
  <c r="PT30"/>
  <c r="PU27"/>
  <c r="PV28"/>
  <c r="PV29" l="1"/>
  <c r="PU30"/>
  <c r="PV27"/>
  <c r="PW28"/>
  <c r="PW29" l="1"/>
  <c r="PV30"/>
  <c r="PW27"/>
  <c r="PX28"/>
  <c r="PX29" l="1"/>
  <c r="PW30"/>
  <c r="PX27"/>
  <c r="PY28"/>
  <c r="PY29" l="1"/>
  <c r="PX30"/>
  <c r="PY27"/>
  <c r="PZ28"/>
  <c r="PZ29" l="1"/>
  <c r="PY30"/>
  <c r="PZ27"/>
  <c r="QA28"/>
  <c r="QA29" l="1"/>
  <c r="PZ30"/>
  <c r="QA27"/>
  <c r="QB28"/>
  <c r="QB29" l="1"/>
  <c r="QA30"/>
  <c r="QB27"/>
  <c r="QC28"/>
  <c r="QC29" l="1"/>
  <c r="QB30"/>
  <c r="QC27"/>
  <c r="QD28"/>
  <c r="QC30" l="1"/>
  <c r="QD29"/>
  <c r="QD27"/>
  <c r="QE28"/>
  <c r="QD30" l="1"/>
  <c r="QE29"/>
  <c r="QE27"/>
  <c r="QF28"/>
  <c r="QF29" l="1"/>
  <c r="QE30"/>
  <c r="QF27"/>
  <c r="QG28"/>
  <c r="QG29" l="1"/>
  <c r="QF30"/>
  <c r="QG27"/>
  <c r="QH28"/>
  <c r="QH29" l="1"/>
  <c r="QG30"/>
  <c r="QH27"/>
  <c r="QI28"/>
  <c r="QI29" l="1"/>
  <c r="QH30"/>
  <c r="QI27"/>
  <c r="QJ28"/>
  <c r="QJ29" l="1"/>
  <c r="QI30"/>
  <c r="QJ27"/>
  <c r="QK28"/>
  <c r="QK29" l="1"/>
  <c r="QJ30"/>
  <c r="QK27"/>
  <c r="QL28"/>
  <c r="QL29" l="1"/>
  <c r="QK30"/>
  <c r="QL27"/>
  <c r="QM28"/>
  <c r="QM29" l="1"/>
  <c r="QL30"/>
  <c r="QM27"/>
  <c r="QN28"/>
  <c r="QN29" l="1"/>
  <c r="QM30"/>
  <c r="QN27"/>
  <c r="QO28"/>
  <c r="QO29" l="1"/>
  <c r="QN30"/>
  <c r="QO27"/>
  <c r="QP28"/>
  <c r="QP29" l="1"/>
  <c r="QO30"/>
  <c r="QP27"/>
  <c r="QQ28"/>
  <c r="QQ29" l="1"/>
  <c r="QP30"/>
  <c r="QQ27"/>
  <c r="QR28"/>
  <c r="QQ30" l="1"/>
  <c r="QR29"/>
  <c r="QR27"/>
  <c r="QS28"/>
  <c r="QR30" l="1"/>
  <c r="QS29"/>
  <c r="QS27"/>
  <c r="QT28"/>
  <c r="QS30" l="1"/>
  <c r="QT29"/>
  <c r="QT27"/>
  <c r="QU28"/>
  <c r="QT30" l="1"/>
  <c r="QU29"/>
  <c r="QU27"/>
  <c r="QV28"/>
  <c r="QU30" l="1"/>
  <c r="QV29"/>
  <c r="QV27"/>
  <c r="QW28"/>
  <c r="QW29" l="1"/>
  <c r="QV30"/>
  <c r="QW27"/>
  <c r="QX28"/>
  <c r="QW30" l="1"/>
  <c r="QX29"/>
  <c r="QX27"/>
  <c r="QY28"/>
  <c r="QX30" l="1"/>
  <c r="QY29"/>
  <c r="QY27"/>
  <c r="QZ28"/>
  <c r="QZ29" l="1"/>
  <c r="QY30"/>
  <c r="QZ27"/>
  <c r="RA28"/>
  <c r="RA29" l="1"/>
  <c r="QZ30"/>
  <c r="RA27"/>
  <c r="RB28"/>
  <c r="RB29" l="1"/>
  <c r="RA30"/>
  <c r="RB27"/>
  <c r="RC28"/>
  <c r="RC29" l="1"/>
  <c r="RB30"/>
  <c r="RC27"/>
  <c r="RD28"/>
  <c r="RD29" l="1"/>
  <c r="RC30"/>
  <c r="RD27"/>
  <c r="RE28"/>
  <c r="RE29" l="1"/>
  <c r="RD30"/>
  <c r="RE27"/>
  <c r="RF28"/>
  <c r="RF29" l="1"/>
  <c r="RE30"/>
  <c r="RF27"/>
  <c r="RG28"/>
  <c r="RG29" l="1"/>
  <c r="RF30"/>
  <c r="RG27"/>
  <c r="RH28"/>
  <c r="RH29" l="1"/>
  <c r="RG30"/>
  <c r="RH27"/>
  <c r="RI28"/>
  <c r="RI29" l="1"/>
  <c r="RH30"/>
  <c r="RI27"/>
  <c r="RJ28"/>
  <c r="RJ29" l="1"/>
  <c r="RI30"/>
  <c r="RJ27"/>
  <c r="RK28"/>
  <c r="RK29" l="1"/>
  <c r="RJ30"/>
  <c r="RK27"/>
  <c r="RL28"/>
  <c r="RL29" l="1"/>
  <c r="RK30"/>
  <c r="RL27"/>
  <c r="RM28"/>
  <c r="RM29" l="1"/>
  <c r="RL30"/>
  <c r="RM27"/>
  <c r="RN28"/>
  <c r="RN29" l="1"/>
  <c r="RM30"/>
  <c r="RN27"/>
  <c r="RO28"/>
  <c r="RO29" l="1"/>
  <c r="RN30"/>
  <c r="RO27"/>
  <c r="RP28"/>
  <c r="RP29" l="1"/>
  <c r="RO30"/>
  <c r="RP27"/>
  <c r="RQ28"/>
  <c r="RQ29" l="1"/>
  <c r="RP30"/>
  <c r="RQ27"/>
  <c r="RR28"/>
  <c r="RR29" l="1"/>
  <c r="RQ30"/>
  <c r="RR27"/>
  <c r="RS28"/>
  <c r="RR30" l="1"/>
  <c r="RS29"/>
  <c r="RS27"/>
  <c r="RT28"/>
  <c r="RT29" l="1"/>
  <c r="RS30"/>
  <c r="RT27"/>
  <c r="RU28"/>
  <c r="RU29" l="1"/>
  <c r="RT30"/>
  <c r="RU27"/>
  <c r="RV28"/>
  <c r="RV29" l="1"/>
  <c r="RU30"/>
  <c r="RV27"/>
  <c r="RW28"/>
  <c r="RW29" l="1"/>
  <c r="RV30"/>
  <c r="RW27"/>
  <c r="RX28"/>
  <c r="RX29" l="1"/>
  <c r="RW30"/>
  <c r="RX27"/>
  <c r="RY28"/>
  <c r="RY29" l="1"/>
  <c r="RX30"/>
  <c r="RY27"/>
  <c r="RZ28"/>
  <c r="RZ29" l="1"/>
  <c r="RY30"/>
  <c r="RZ27"/>
  <c r="SA28"/>
  <c r="SA29" l="1"/>
  <c r="RZ30"/>
  <c r="SA27"/>
  <c r="SB28"/>
  <c r="SB29" l="1"/>
  <c r="SA30"/>
  <c r="SB27"/>
  <c r="SC28"/>
  <c r="SC29" l="1"/>
  <c r="SB30"/>
  <c r="SC27"/>
  <c r="SD28"/>
  <c r="SC30" l="1"/>
  <c r="SD29"/>
  <c r="SD27"/>
  <c r="SE28"/>
  <c r="SD30" l="1"/>
  <c r="SE29"/>
  <c r="SE27"/>
  <c r="SF28"/>
  <c r="SE30" l="1"/>
  <c r="SF29"/>
  <c r="SF27"/>
  <c r="SG28"/>
  <c r="SF30" l="1"/>
  <c r="SG29"/>
  <c r="SG27"/>
  <c r="SH28"/>
  <c r="SG30" l="1"/>
  <c r="SH29"/>
  <c r="SH27"/>
  <c r="SI28"/>
  <c r="SH30" l="1"/>
  <c r="SI29"/>
  <c r="SI27"/>
  <c r="SJ28"/>
  <c r="SI30" l="1"/>
  <c r="SJ29"/>
  <c r="SJ27"/>
  <c r="SK28"/>
  <c r="SK29" l="1"/>
  <c r="SJ30"/>
  <c r="SK27"/>
  <c r="SL28"/>
  <c r="SK30" l="1"/>
  <c r="SL29"/>
  <c r="SL27"/>
  <c r="SM28"/>
  <c r="SL30" l="1"/>
  <c r="SM29"/>
  <c r="SM27"/>
  <c r="SN28"/>
  <c r="SM30" l="1"/>
  <c r="SN29"/>
  <c r="SN27"/>
  <c r="SO28"/>
  <c r="SN30" l="1"/>
  <c r="SO29"/>
  <c r="SO27"/>
  <c r="SP28"/>
  <c r="SO30" l="1"/>
  <c r="SP29"/>
  <c r="SP27"/>
  <c r="SQ28"/>
  <c r="SP30" l="1"/>
  <c r="SQ29"/>
  <c r="SQ27"/>
  <c r="SR28"/>
  <c r="SQ30" l="1"/>
  <c r="SR29"/>
  <c r="SR27"/>
  <c r="SS28"/>
  <c r="SR30" l="1"/>
  <c r="SS29"/>
  <c r="SS27"/>
  <c r="ST28"/>
  <c r="SS30" l="1"/>
  <c r="ST29"/>
  <c r="ST27"/>
  <c r="SU28"/>
  <c r="ST30" l="1"/>
  <c r="SU29"/>
  <c r="SU27"/>
  <c r="SV28"/>
  <c r="SU30" l="1"/>
  <c r="SV29"/>
  <c r="SV27"/>
  <c r="SW28"/>
  <c r="SV30" l="1"/>
  <c r="SW29"/>
  <c r="SW27"/>
  <c r="SX28"/>
  <c r="SX29" l="1"/>
  <c r="SW30"/>
  <c r="SX27"/>
  <c r="SY28"/>
  <c r="SY29" l="1"/>
  <c r="SX30"/>
  <c r="SY27"/>
  <c r="SZ28"/>
  <c r="SZ29" l="1"/>
  <c r="SY30"/>
  <c r="SZ27"/>
  <c r="TA28"/>
  <c r="TA29" l="1"/>
  <c r="SZ30"/>
  <c r="TA27"/>
  <c r="TB28"/>
  <c r="TB29" l="1"/>
  <c r="TA30"/>
  <c r="TB27"/>
  <c r="TC28"/>
  <c r="TC29" l="1"/>
  <c r="TB30"/>
  <c r="TC27"/>
  <c r="TD28"/>
  <c r="TD29" l="1"/>
  <c r="TC30"/>
  <c r="TD27"/>
  <c r="TE28"/>
  <c r="TE29" l="1"/>
  <c r="TD30"/>
  <c r="TE27"/>
  <c r="TF28"/>
  <c r="TF29" l="1"/>
  <c r="TE30"/>
  <c r="TF27"/>
  <c r="TG28"/>
  <c r="TG29" l="1"/>
  <c r="TF30"/>
  <c r="TG27"/>
  <c r="TH28"/>
  <c r="TH29" l="1"/>
  <c r="TG30"/>
  <c r="TH27"/>
  <c r="TI28"/>
  <c r="TI29" l="1"/>
  <c r="TH30"/>
  <c r="TI27"/>
  <c r="TJ28"/>
  <c r="TJ29" l="1"/>
  <c r="TI30"/>
  <c r="TJ27"/>
  <c r="TK28"/>
  <c r="TK29" l="1"/>
  <c r="TJ30"/>
  <c r="TK27"/>
  <c r="TL28"/>
  <c r="TL29" l="1"/>
  <c r="TK30"/>
  <c r="TL27"/>
  <c r="TM28"/>
  <c r="TM29" l="1"/>
  <c r="TL30"/>
  <c r="TM27"/>
  <c r="TN28"/>
  <c r="TN29" l="1"/>
  <c r="TM30"/>
  <c r="TN27"/>
  <c r="TO28"/>
  <c r="TO29" l="1"/>
  <c r="TN30"/>
  <c r="TO27"/>
  <c r="TP28"/>
  <c r="TP29" l="1"/>
  <c r="TO30"/>
  <c r="TP27"/>
  <c r="TQ28"/>
  <c r="TQ29" l="1"/>
  <c r="TP30"/>
  <c r="TQ27"/>
  <c r="TR28"/>
  <c r="TR29" l="1"/>
  <c r="TQ30"/>
  <c r="TR27"/>
  <c r="TS28"/>
  <c r="TS29" l="1"/>
  <c r="TR30"/>
  <c r="TS27"/>
  <c r="TT28"/>
  <c r="TT29" l="1"/>
  <c r="TS30"/>
  <c r="TT27"/>
  <c r="TU28"/>
  <c r="TU29" l="1"/>
  <c r="TT30"/>
  <c r="TU27"/>
  <c r="TV28"/>
  <c r="TV29" l="1"/>
  <c r="TU30"/>
  <c r="TV27"/>
  <c r="TW28"/>
  <c r="TW29" l="1"/>
  <c r="TV30"/>
  <c r="TW27"/>
  <c r="TX28"/>
  <c r="TX29" l="1"/>
  <c r="TW30"/>
  <c r="TX27"/>
  <c r="TY28"/>
  <c r="TY29" l="1"/>
  <c r="TX30"/>
  <c r="TY27"/>
  <c r="TZ28"/>
  <c r="TZ29" l="1"/>
  <c r="TY30"/>
  <c r="TZ27"/>
  <c r="UA28"/>
  <c r="UA29" l="1"/>
  <c r="TZ30"/>
  <c r="UA27"/>
  <c r="UB28"/>
  <c r="UB29" l="1"/>
  <c r="UA30"/>
  <c r="UB27"/>
  <c r="UC28"/>
  <c r="UC29" l="1"/>
  <c r="UB30"/>
  <c r="UC27"/>
  <c r="UD28"/>
  <c r="UD29" l="1"/>
  <c r="UC30"/>
  <c r="UD27"/>
  <c r="UE28"/>
  <c r="UE29" l="1"/>
  <c r="UD30"/>
  <c r="UE27"/>
  <c r="UF28"/>
  <c r="UF29" l="1"/>
  <c r="UE30"/>
  <c r="UF27"/>
  <c r="UG28"/>
  <c r="UG29" l="1"/>
  <c r="UF30"/>
  <c r="UG27"/>
  <c r="UH28"/>
  <c r="UH29" l="1"/>
  <c r="UG30"/>
  <c r="UH27"/>
  <c r="UI28"/>
  <c r="UI29" l="1"/>
  <c r="UH30"/>
  <c r="UI27"/>
  <c r="UJ28"/>
  <c r="UJ29" l="1"/>
  <c r="UI30"/>
  <c r="UJ27"/>
  <c r="UK28"/>
  <c r="UK29" l="1"/>
  <c r="UJ30"/>
  <c r="UK27"/>
  <c r="UL28"/>
  <c r="UL29" l="1"/>
  <c r="UK30"/>
  <c r="UL27"/>
  <c r="UM28"/>
  <c r="UM29" l="1"/>
  <c r="UL30"/>
  <c r="UM27"/>
  <c r="UN28"/>
  <c r="UN29" l="1"/>
  <c r="UM30"/>
  <c r="UN27"/>
  <c r="UO28"/>
  <c r="UO29" l="1"/>
  <c r="UN30"/>
  <c r="UO27"/>
  <c r="UP28"/>
  <c r="UP29" l="1"/>
  <c r="UO30"/>
  <c r="UP27"/>
  <c r="UQ28"/>
  <c r="UQ29" l="1"/>
  <c r="UP30"/>
  <c r="UQ27"/>
  <c r="UR28"/>
  <c r="UR29" l="1"/>
  <c r="UQ30"/>
  <c r="UR27"/>
  <c r="US28"/>
  <c r="US29" l="1"/>
  <c r="UR30"/>
  <c r="US27"/>
  <c r="UT28"/>
  <c r="UT29" l="1"/>
  <c r="US30"/>
  <c r="UT27"/>
  <c r="UU28"/>
  <c r="UU29" l="1"/>
  <c r="UT30"/>
  <c r="UU27"/>
  <c r="UV28"/>
  <c r="UV29" l="1"/>
  <c r="UU30"/>
  <c r="UV27"/>
  <c r="UW28"/>
  <c r="UW29" l="1"/>
  <c r="UV30"/>
  <c r="UW27"/>
  <c r="UX28"/>
  <c r="UX29" l="1"/>
  <c r="UW30"/>
  <c r="UX27"/>
  <c r="UY28"/>
  <c r="UY29" l="1"/>
  <c r="UX30"/>
  <c r="UY27"/>
  <c r="UZ28"/>
  <c r="UZ29" l="1"/>
  <c r="UY30"/>
  <c r="UZ27"/>
  <c r="VA28"/>
  <c r="VA29" l="1"/>
  <c r="UZ30"/>
  <c r="VA27"/>
  <c r="VB28"/>
  <c r="VB29" l="1"/>
  <c r="VA30"/>
  <c r="VB27"/>
  <c r="VC28"/>
  <c r="VC29" l="1"/>
  <c r="VB30"/>
  <c r="VC27"/>
  <c r="VD28"/>
  <c r="VD29" l="1"/>
  <c r="VC30"/>
  <c r="VD27"/>
  <c r="VE28"/>
  <c r="VE29" l="1"/>
  <c r="VD30"/>
  <c r="VE27"/>
  <c r="VF28"/>
  <c r="VF29" l="1"/>
  <c r="VE30"/>
  <c r="VF27"/>
  <c r="VG28"/>
  <c r="VG29" l="1"/>
  <c r="VF30"/>
  <c r="VG27"/>
  <c r="VH28"/>
  <c r="VH29" l="1"/>
  <c r="VG30"/>
  <c r="VH27"/>
  <c r="VI28"/>
  <c r="VI29" l="1"/>
  <c r="VH30"/>
  <c r="VI27"/>
  <c r="VJ28"/>
  <c r="VJ29" l="1"/>
  <c r="VI30"/>
  <c r="VJ27"/>
  <c r="VK28"/>
  <c r="VK29" l="1"/>
  <c r="VJ30"/>
  <c r="VK27"/>
  <c r="VL28"/>
  <c r="VL29" l="1"/>
  <c r="VK30"/>
  <c r="VL27"/>
  <c r="VM28"/>
  <c r="VM29" l="1"/>
  <c r="VL30"/>
  <c r="VM27"/>
  <c r="VN28"/>
  <c r="VN29" l="1"/>
  <c r="VM30"/>
  <c r="VN27"/>
  <c r="VO28"/>
  <c r="VO29" l="1"/>
  <c r="VN30"/>
  <c r="VO27"/>
  <c r="VP28"/>
  <c r="VP29" l="1"/>
  <c r="VO30"/>
  <c r="VP27"/>
  <c r="VQ28"/>
  <c r="VQ29" l="1"/>
  <c r="VP30"/>
  <c r="VQ27"/>
  <c r="VR28"/>
  <c r="VR29" l="1"/>
  <c r="VQ30"/>
  <c r="VR27"/>
  <c r="VS28"/>
  <c r="VS29" l="1"/>
  <c r="VR30"/>
  <c r="VS27"/>
  <c r="VT28"/>
  <c r="VT29" l="1"/>
  <c r="VS30"/>
  <c r="VT27"/>
  <c r="VU28"/>
  <c r="VU29" l="1"/>
  <c r="VT30"/>
  <c r="VU27"/>
  <c r="VV28"/>
  <c r="VV29" l="1"/>
  <c r="VU30"/>
  <c r="VV27"/>
  <c r="VW28"/>
  <c r="VW29" l="1"/>
  <c r="VV30"/>
  <c r="VW27"/>
  <c r="VX28"/>
  <c r="VX29" l="1"/>
  <c r="VW30"/>
  <c r="VX27"/>
  <c r="VY28"/>
  <c r="VY29" l="1"/>
  <c r="VX30"/>
  <c r="VY27"/>
  <c r="VZ28"/>
  <c r="VZ29" l="1"/>
  <c r="VY30"/>
  <c r="VZ27"/>
  <c r="WA28"/>
  <c r="WA29" l="1"/>
  <c r="VZ30"/>
  <c r="WA27"/>
  <c r="WB28"/>
  <c r="WB29" l="1"/>
  <c r="WA30"/>
  <c r="WB27"/>
  <c r="WC28"/>
  <c r="WC29" l="1"/>
  <c r="WB30"/>
  <c r="WC27"/>
  <c r="WD28"/>
  <c r="WD29" l="1"/>
  <c r="WC30"/>
  <c r="WD27"/>
  <c r="WE28"/>
  <c r="WE29" l="1"/>
  <c r="WD30"/>
  <c r="WE27"/>
  <c r="WF28"/>
  <c r="WF29" l="1"/>
  <c r="WE30"/>
  <c r="WF27"/>
  <c r="WG28"/>
  <c r="WG29" l="1"/>
  <c r="WF30"/>
  <c r="WG27"/>
  <c r="WH28"/>
  <c r="WH29" l="1"/>
  <c r="WG30"/>
  <c r="WH27"/>
  <c r="WI28"/>
  <c r="WI29" l="1"/>
  <c r="WH30"/>
  <c r="WI27"/>
  <c r="WJ28"/>
  <c r="WJ29" l="1"/>
  <c r="WI30"/>
  <c r="WJ27"/>
  <c r="WK28"/>
  <c r="WK29" l="1"/>
  <c r="WJ30"/>
  <c r="WK27"/>
  <c r="WL28"/>
  <c r="WL29" l="1"/>
  <c r="WK30"/>
  <c r="WL27"/>
  <c r="WM28"/>
  <c r="WM29" l="1"/>
  <c r="WL30"/>
  <c r="WM27"/>
  <c r="WN28"/>
  <c r="WN29" l="1"/>
  <c r="WM30"/>
  <c r="WN27"/>
  <c r="WO28"/>
  <c r="WO29" l="1"/>
  <c r="WN30"/>
  <c r="WO27"/>
  <c r="WP28"/>
  <c r="WP29" l="1"/>
  <c r="WO30"/>
  <c r="WP27"/>
  <c r="WQ28"/>
  <c r="WQ29" l="1"/>
  <c r="WP30"/>
  <c r="WQ27"/>
  <c r="WR28"/>
  <c r="WR29" l="1"/>
  <c r="WQ30"/>
  <c r="WR27"/>
  <c r="WS28"/>
  <c r="WS29" l="1"/>
  <c r="WR30"/>
  <c r="WS27"/>
  <c r="WT28"/>
  <c r="WT29" l="1"/>
  <c r="WS30"/>
  <c r="WT27"/>
  <c r="WU28"/>
  <c r="WU29" l="1"/>
  <c r="WT30"/>
  <c r="WU27"/>
  <c r="WV28"/>
  <c r="WV29" l="1"/>
  <c r="WU30"/>
  <c r="WV27"/>
  <c r="WW28"/>
  <c r="WW29" l="1"/>
  <c r="WV30"/>
  <c r="WW27"/>
  <c r="WX28"/>
  <c r="WX29" l="1"/>
  <c r="WW30"/>
  <c r="WX27"/>
  <c r="WY28"/>
  <c r="WY29" l="1"/>
  <c r="WX30"/>
  <c r="WY27"/>
  <c r="WZ28"/>
  <c r="WZ29" l="1"/>
  <c r="WY30"/>
  <c r="WZ27"/>
  <c r="XA28"/>
  <c r="XA29" l="1"/>
  <c r="WZ30"/>
  <c r="XA27"/>
  <c r="XB28"/>
  <c r="XB29" l="1"/>
  <c r="XA30"/>
  <c r="XB27"/>
  <c r="XC28"/>
  <c r="XC29" l="1"/>
  <c r="XB30"/>
  <c r="XC27"/>
  <c r="XD28"/>
  <c r="XD29" l="1"/>
  <c r="XC30"/>
  <c r="XD27"/>
  <c r="XE28"/>
  <c r="XE29" l="1"/>
  <c r="XD30"/>
  <c r="XE27"/>
  <c r="XF28"/>
  <c r="XF29" l="1"/>
  <c r="XE30"/>
  <c r="XF27"/>
  <c r="XG28"/>
  <c r="XG29" l="1"/>
  <c r="XF30"/>
  <c r="XG27"/>
  <c r="XH28"/>
  <c r="XH29" l="1"/>
  <c r="XG30"/>
  <c r="XH27"/>
  <c r="XI28"/>
  <c r="XI29" l="1"/>
  <c r="XH30"/>
  <c r="XI27"/>
  <c r="XJ28"/>
  <c r="XI30" l="1"/>
  <c r="XJ29"/>
  <c r="XJ27"/>
  <c r="XK28"/>
  <c r="XK29" l="1"/>
  <c r="XJ30"/>
  <c r="XK27"/>
  <c r="XL28"/>
  <c r="XL29" l="1"/>
  <c r="XK30"/>
  <c r="XL27"/>
  <c r="XM28"/>
  <c r="XM29" l="1"/>
  <c r="XL30"/>
  <c r="XM27"/>
  <c r="XN28"/>
  <c r="XN29" l="1"/>
  <c r="XM30"/>
  <c r="XN27"/>
  <c r="XO28"/>
  <c r="XO29" l="1"/>
  <c r="XN30"/>
  <c r="XO27"/>
  <c r="XP28"/>
  <c r="XP29" l="1"/>
  <c r="XO30"/>
  <c r="XP27"/>
  <c r="XQ28"/>
  <c r="XQ29" l="1"/>
  <c r="XP30"/>
  <c r="XQ27"/>
  <c r="XR28"/>
  <c r="XR29" l="1"/>
  <c r="XQ30"/>
  <c r="XR27"/>
  <c r="XS28"/>
  <c r="XS29" l="1"/>
  <c r="XR30"/>
  <c r="XS27"/>
  <c r="XT28"/>
  <c r="XT29" l="1"/>
  <c r="XS30"/>
  <c r="XT27"/>
  <c r="XU28"/>
  <c r="XU29" l="1"/>
  <c r="XT30"/>
  <c r="XU27"/>
  <c r="XV28"/>
  <c r="XV29" l="1"/>
  <c r="XU30"/>
  <c r="XV27"/>
  <c r="XW28"/>
  <c r="XW29" l="1"/>
  <c r="XV30"/>
  <c r="XW27"/>
  <c r="XX28"/>
  <c r="XX29" l="1"/>
  <c r="XW30"/>
  <c r="XX27"/>
  <c r="XY28"/>
  <c r="XY29" l="1"/>
  <c r="XX30"/>
  <c r="XY27"/>
  <c r="XZ28"/>
  <c r="XZ29" l="1"/>
  <c r="XY30"/>
  <c r="XZ27"/>
  <c r="YA28"/>
  <c r="YA29" l="1"/>
  <c r="XZ30"/>
  <c r="YA27"/>
  <c r="YB28"/>
  <c r="YB29" l="1"/>
  <c r="YA30"/>
  <c r="YB27"/>
  <c r="YC28"/>
  <c r="YC29" l="1"/>
  <c r="YB30"/>
  <c r="YC27"/>
  <c r="YD28"/>
  <c r="YD29" l="1"/>
  <c r="YC30"/>
  <c r="YD27"/>
  <c r="YE28"/>
  <c r="YE29" l="1"/>
  <c r="YD30"/>
  <c r="YE27"/>
  <c r="YF28"/>
  <c r="YF29" l="1"/>
  <c r="YE30"/>
  <c r="YF27"/>
  <c r="YG28"/>
  <c r="YG29" l="1"/>
  <c r="YF30"/>
  <c r="YG27"/>
  <c r="YH28"/>
  <c r="YH29" l="1"/>
  <c r="YG30"/>
  <c r="YH27"/>
  <c r="YI28"/>
  <c r="YI29" l="1"/>
  <c r="YH30"/>
  <c r="YI27"/>
  <c r="YJ28"/>
  <c r="YJ29" l="1"/>
  <c r="YI30"/>
  <c r="YJ27"/>
  <c r="YK28"/>
  <c r="YK29" l="1"/>
  <c r="YJ30"/>
  <c r="YK27"/>
  <c r="YL28"/>
  <c r="YL29" l="1"/>
  <c r="YK30"/>
  <c r="YL27"/>
  <c r="YM28"/>
  <c r="YM29" l="1"/>
  <c r="YL30"/>
  <c r="YM27"/>
  <c r="YN28"/>
  <c r="YN29" l="1"/>
  <c r="YM30"/>
  <c r="YN27"/>
  <c r="YO28"/>
  <c r="YO29" l="1"/>
  <c r="YN30"/>
  <c r="YO27"/>
  <c r="YP28"/>
  <c r="YP29" l="1"/>
  <c r="YO30"/>
  <c r="YP27"/>
  <c r="YQ28"/>
  <c r="YQ29" l="1"/>
  <c r="YP30"/>
  <c r="YQ27"/>
  <c r="YR28"/>
  <c r="YR29" l="1"/>
  <c r="YQ30"/>
  <c r="YR27"/>
  <c r="YS28"/>
  <c r="YS29" l="1"/>
  <c r="YR30"/>
  <c r="YS27"/>
  <c r="YT28"/>
  <c r="YT29" l="1"/>
  <c r="YS30"/>
  <c r="YT27"/>
  <c r="YU28"/>
  <c r="YU29" l="1"/>
  <c r="YT30"/>
  <c r="YU27"/>
  <c r="YV28"/>
  <c r="YV29" l="1"/>
  <c r="YU30"/>
  <c r="YV27"/>
  <c r="YW28"/>
  <c r="YW29" l="1"/>
  <c r="YV30"/>
  <c r="YW27"/>
  <c r="YX28"/>
  <c r="YX29" l="1"/>
  <c r="YW30"/>
  <c r="YX27"/>
  <c r="YY28"/>
  <c r="YX30" l="1"/>
  <c r="YY29"/>
  <c r="YY27"/>
  <c r="YZ28"/>
  <c r="YY30" l="1"/>
  <c r="YZ29"/>
  <c r="YZ27"/>
  <c r="ZA28"/>
  <c r="YZ30" l="1"/>
  <c r="ZA29"/>
  <c r="ZA27"/>
  <c r="ZB28"/>
  <c r="ZB29" l="1"/>
  <c r="ZA30"/>
  <c r="ZB27"/>
  <c r="ZC28"/>
  <c r="ZC29" l="1"/>
  <c r="ZB30"/>
  <c r="ZC27"/>
  <c r="ZD28"/>
  <c r="ZD29" l="1"/>
  <c r="ZC30"/>
  <c r="ZD27"/>
  <c r="ZE28"/>
  <c r="ZE29" l="1"/>
  <c r="ZD30"/>
  <c r="ZE27"/>
  <c r="ZF28"/>
  <c r="ZF29" l="1"/>
  <c r="ZE30"/>
  <c r="ZF27"/>
  <c r="ZG28"/>
  <c r="ZG29" l="1"/>
  <c r="ZF30"/>
  <c r="ZG27"/>
  <c r="ZH28"/>
  <c r="ZG30" l="1"/>
  <c r="ZH29"/>
  <c r="ZH27"/>
  <c r="ZI28"/>
  <c r="ZI29" l="1"/>
  <c r="ZH30"/>
  <c r="ZI27"/>
  <c r="ZJ28"/>
  <c r="ZJ29" l="1"/>
  <c r="ZI30"/>
  <c r="ZJ27"/>
  <c r="ZK28"/>
  <c r="ZK29" l="1"/>
  <c r="ZJ30"/>
  <c r="ZK27"/>
  <c r="ZL28"/>
  <c r="ZL29" l="1"/>
  <c r="ZK30"/>
  <c r="ZL27"/>
  <c r="ZM28"/>
  <c r="ZM29" l="1"/>
  <c r="ZL30"/>
  <c r="ZM27"/>
  <c r="ZN28"/>
  <c r="ZN29" l="1"/>
  <c r="ZM30"/>
  <c r="ZN27"/>
  <c r="ZO28"/>
  <c r="ZO29" l="1"/>
  <c r="ZN30"/>
  <c r="ZO27"/>
  <c r="ZP28"/>
  <c r="ZP29" l="1"/>
  <c r="ZO30"/>
  <c r="ZP27"/>
  <c r="ZQ28"/>
  <c r="ZQ29" l="1"/>
  <c r="ZP30"/>
  <c r="ZQ27"/>
  <c r="ZR28"/>
  <c r="ZR29" l="1"/>
  <c r="ZQ30"/>
  <c r="ZR27"/>
  <c r="ZS28"/>
  <c r="ZS29" l="1"/>
  <c r="ZR30"/>
  <c r="ZS27"/>
  <c r="ZT28"/>
  <c r="ZT29" l="1"/>
  <c r="ZS30"/>
  <c r="ZT27"/>
  <c r="ZU28"/>
  <c r="ZU29" l="1"/>
  <c r="ZT30"/>
  <c r="ZU27"/>
  <c r="ZV28"/>
  <c r="ZV29" l="1"/>
  <c r="ZU30"/>
  <c r="ZV27"/>
  <c r="ZW28"/>
  <c r="ZW29" l="1"/>
  <c r="ZV30"/>
  <c r="ZW27"/>
  <c r="ZX28"/>
  <c r="ZX29" l="1"/>
  <c r="ZW30"/>
  <c r="ZX27"/>
  <c r="ZY28"/>
  <c r="ZY29" l="1"/>
  <c r="ZX30"/>
  <c r="ZY27"/>
  <c r="ZZ28"/>
  <c r="ZZ29" l="1"/>
  <c r="ZY30"/>
  <c r="ZZ27"/>
  <c r="AAA28"/>
  <c r="AAA29" l="1"/>
  <c r="ZZ30"/>
  <c r="AAA27"/>
  <c r="AAB28"/>
  <c r="AAB29" l="1"/>
  <c r="AAA30"/>
  <c r="AAB27"/>
  <c r="AAC28"/>
  <c r="AAC29" l="1"/>
  <c r="AAB30"/>
  <c r="AAC27"/>
  <c r="AAD28"/>
  <c r="AAD29" l="1"/>
  <c r="AAC30"/>
  <c r="AAD27"/>
  <c r="AAE28"/>
  <c r="AAE29" l="1"/>
  <c r="AAD30"/>
  <c r="AAE27"/>
  <c r="AAF28"/>
  <c r="AAF29" l="1"/>
  <c r="AAE30"/>
  <c r="AAF27"/>
  <c r="AAG28"/>
  <c r="AAG29" l="1"/>
  <c r="AAF30"/>
  <c r="AAG27"/>
  <c r="AAH28"/>
  <c r="AAH29" l="1"/>
  <c r="AAG30"/>
  <c r="AAH27"/>
  <c r="AAI28"/>
  <c r="AAI29" l="1"/>
  <c r="AAH30"/>
  <c r="AAI27"/>
  <c r="AAJ28"/>
  <c r="AAJ29" l="1"/>
  <c r="AAI30"/>
  <c r="AAJ27"/>
  <c r="AAK28"/>
  <c r="AAK29" l="1"/>
  <c r="AAJ30"/>
  <c r="AAK27"/>
  <c r="AAL28"/>
  <c r="AAL29" l="1"/>
  <c r="AAK30"/>
  <c r="AAL27"/>
  <c r="AAM28"/>
  <c r="AAM29" l="1"/>
  <c r="AAL30"/>
  <c r="AAM27"/>
  <c r="AAN28"/>
  <c r="AAN29" l="1"/>
  <c r="AAM30"/>
  <c r="AAN27"/>
  <c r="AAO28"/>
  <c r="AAO29" l="1"/>
  <c r="AAN30"/>
  <c r="AAO27"/>
  <c r="AAP28"/>
  <c r="AAP29" l="1"/>
  <c r="AAO30"/>
  <c r="AAP27"/>
  <c r="AAQ28"/>
  <c r="AAQ29" l="1"/>
  <c r="AAP30"/>
  <c r="AAQ27"/>
  <c r="AAR28"/>
  <c r="AAR29" l="1"/>
  <c r="AAQ30"/>
  <c r="AAR27"/>
  <c r="AAS28"/>
  <c r="AAS29" l="1"/>
  <c r="AAR30"/>
  <c r="AAS27"/>
  <c r="AAT28"/>
  <c r="AAT29" l="1"/>
  <c r="AAS30"/>
  <c r="AAT27"/>
  <c r="AAU28"/>
  <c r="AAU29" l="1"/>
  <c r="AAT30"/>
  <c r="AAU27"/>
  <c r="AAV28"/>
  <c r="AAV29" l="1"/>
  <c r="AAU30"/>
  <c r="AAV27"/>
  <c r="AAW28"/>
  <c r="AAW29" l="1"/>
  <c r="AAV30"/>
  <c r="AAW27"/>
  <c r="AAX28"/>
  <c r="AAX29" l="1"/>
  <c r="AAW30"/>
  <c r="AAX27"/>
  <c r="AAY28"/>
  <c r="AAY29" l="1"/>
  <c r="AAX30"/>
  <c r="AAY27"/>
  <c r="AAZ28"/>
  <c r="AAZ29" l="1"/>
  <c r="AAY30"/>
  <c r="AAZ27"/>
  <c r="ABA28"/>
  <c r="ABA29" l="1"/>
  <c r="AAZ30"/>
  <c r="ABA27"/>
  <c r="ABB28"/>
  <c r="ABB29" l="1"/>
  <c r="ABA30"/>
  <c r="ABB27"/>
  <c r="ABC28"/>
  <c r="ABC29" l="1"/>
  <c r="ABB30"/>
  <c r="ABC27"/>
  <c r="ABD28"/>
  <c r="ABD29" l="1"/>
  <c r="ABC30"/>
  <c r="ABD27"/>
  <c r="ABE28"/>
  <c r="ABE29" l="1"/>
  <c r="ABD30"/>
  <c r="ABE27"/>
  <c r="ABF28"/>
  <c r="ABF29" l="1"/>
  <c r="ABE30"/>
  <c r="ABF27"/>
  <c r="ABG28"/>
  <c r="ABG29" l="1"/>
  <c r="ABF30"/>
  <c r="ABG27"/>
  <c r="ABH28"/>
  <c r="ABH29" l="1"/>
  <c r="ABG30"/>
  <c r="ABH27"/>
  <c r="ABI28"/>
  <c r="ABI29" l="1"/>
  <c r="ABH30"/>
  <c r="ABI27"/>
  <c r="ABJ28"/>
  <c r="ABJ29" l="1"/>
  <c r="ABI30"/>
  <c r="ABJ27"/>
  <c r="ABK28"/>
  <c r="ABK29" l="1"/>
  <c r="ABJ30"/>
  <c r="ABK27"/>
  <c r="ABL28"/>
  <c r="ABL29" l="1"/>
  <c r="ABK30"/>
  <c r="ABL27"/>
  <c r="ABM28"/>
  <c r="ABM29" l="1"/>
  <c r="ABL30"/>
  <c r="ABM27"/>
  <c r="ABN28"/>
  <c r="ABN29" l="1"/>
  <c r="ABM30"/>
  <c r="ABN27"/>
  <c r="ABO28"/>
  <c r="ABO29" l="1"/>
  <c r="ABN30"/>
  <c r="ABO27"/>
  <c r="ABP28"/>
  <c r="ABP29" l="1"/>
  <c r="ABO30"/>
  <c r="ABP27"/>
  <c r="ABQ28"/>
  <c r="ABQ29" l="1"/>
  <c r="ABP30"/>
  <c r="ABQ27"/>
  <c r="ABR28"/>
  <c r="ABR29" l="1"/>
  <c r="ABQ30"/>
  <c r="ABR27"/>
  <c r="ABS28"/>
  <c r="ABS29" l="1"/>
  <c r="ABR30"/>
  <c r="ABS27"/>
  <c r="ABT28"/>
  <c r="ABT29" l="1"/>
  <c r="ABS30"/>
  <c r="ABT27"/>
  <c r="ABU28"/>
  <c r="ABU29" l="1"/>
  <c r="ABT30"/>
  <c r="ABU27"/>
  <c r="ABV28"/>
  <c r="ABV29" l="1"/>
  <c r="ABU30"/>
  <c r="ABV27"/>
  <c r="ABW28"/>
  <c r="ABW29" l="1"/>
  <c r="ABV30"/>
  <c r="ABW27"/>
  <c r="ABX28"/>
  <c r="ABX29" l="1"/>
  <c r="ABW30"/>
  <c r="ABX27"/>
  <c r="ABY28"/>
  <c r="ABY29" l="1"/>
  <c r="ABX30"/>
  <c r="ABY27"/>
  <c r="ABZ28"/>
  <c r="ABZ29" l="1"/>
  <c r="ABY30"/>
  <c r="ABZ27"/>
  <c r="ACA28"/>
  <c r="ACA29" l="1"/>
  <c r="ABZ30"/>
  <c r="ACA27"/>
  <c r="ACB28"/>
  <c r="ACB29" l="1"/>
  <c r="ACA30"/>
  <c r="ACB27"/>
  <c r="ACC28"/>
  <c r="ACC29" l="1"/>
  <c r="ACB30"/>
  <c r="ACC27"/>
  <c r="ACD28"/>
  <c r="ACD29" l="1"/>
  <c r="ACC30"/>
  <c r="ACD27"/>
  <c r="ACE28"/>
  <c r="ACE29" l="1"/>
  <c r="ACD30"/>
  <c r="ACE27"/>
  <c r="ACF28"/>
  <c r="ACF29" l="1"/>
  <c r="ACE30"/>
  <c r="ACF27"/>
  <c r="ACG28"/>
  <c r="ACG29" l="1"/>
  <c r="ACF30"/>
  <c r="ACG27"/>
  <c r="ACH28"/>
  <c r="ACH29" l="1"/>
  <c r="ACG30"/>
  <c r="ACH27"/>
  <c r="ACI28"/>
  <c r="ACI29" l="1"/>
  <c r="ACH30"/>
  <c r="ACI27"/>
  <c r="ACJ28"/>
  <c r="ACJ29" l="1"/>
  <c r="ACI30"/>
  <c r="ACJ27"/>
  <c r="ACK28"/>
  <c r="ACK29" l="1"/>
  <c r="ACJ30"/>
  <c r="ACK27"/>
  <c r="ACL28"/>
  <c r="ACL29" l="1"/>
  <c r="ACK30"/>
  <c r="ACL27"/>
  <c r="ACM28"/>
  <c r="ACM29" l="1"/>
  <c r="ACL30"/>
  <c r="ACM27"/>
  <c r="ACN28"/>
  <c r="ACN29" l="1"/>
  <c r="ACM30"/>
  <c r="ACN27"/>
  <c r="ACO28"/>
  <c r="ACO29" l="1"/>
  <c r="ACN30"/>
  <c r="ACO27"/>
  <c r="ACP28"/>
  <c r="ACP29" l="1"/>
  <c r="ACO30"/>
  <c r="ACP27"/>
  <c r="ACQ28"/>
  <c r="ACQ29" l="1"/>
  <c r="ACP30"/>
  <c r="ACQ27"/>
  <c r="ACR28"/>
  <c r="ACR29" l="1"/>
  <c r="ACQ30"/>
  <c r="ACR27"/>
  <c r="ACS28"/>
  <c r="ACS29" l="1"/>
  <c r="ACR30"/>
  <c r="ACS27"/>
  <c r="ACT28"/>
  <c r="ACT29" l="1"/>
  <c r="ACS30"/>
  <c r="ACT27"/>
  <c r="ACU28"/>
  <c r="ACU29" l="1"/>
  <c r="ACT30"/>
  <c r="ACU27"/>
  <c r="ACV28"/>
  <c r="ACV29" l="1"/>
  <c r="ACU30"/>
  <c r="ACV27"/>
  <c r="ACW28"/>
  <c r="ACW29" l="1"/>
  <c r="ACV30"/>
  <c r="ACW27"/>
  <c r="ACX28"/>
  <c r="ACX29" l="1"/>
  <c r="ACW30"/>
  <c r="ACX27"/>
  <c r="ACY28"/>
  <c r="ACY29" l="1"/>
  <c r="ACX30"/>
  <c r="ACY27"/>
  <c r="L27" s="1"/>
  <c r="ACZ28"/>
  <c r="ACZ27" s="1"/>
  <c r="ACZ29" l="1"/>
  <c r="ACZ30" s="1"/>
  <c r="ACY30"/>
  <c r="L30" s="1"/>
  <c r="K27" s="1"/>
  <c r="K26" s="1"/>
  <c r="Q9" i="1" s="1"/>
</calcChain>
</file>

<file path=xl/comments1.xml><?xml version="1.0" encoding="utf-8"?>
<comments xmlns="http://schemas.openxmlformats.org/spreadsheetml/2006/main">
  <authors>
    <author>cory.durbin</author>
  </authors>
  <commentList>
    <comment ref="B2" authorId="0">
      <text>
        <r>
          <rPr>
            <sz val="8"/>
            <color indexed="81"/>
            <rFont val="Tahoma"/>
            <charset val="1"/>
          </rPr>
          <t xml:space="preserve">Getting started… Obviously you will enter your name here, but notice the red tick mark in the top right corner.  Moving your curser over these boxes with provide you with valuable insight and/or direction for making good decisions.
</t>
        </r>
      </text>
    </comment>
    <comment ref="D2" authorId="0">
      <text>
        <r>
          <rPr>
            <sz val="8"/>
            <color indexed="81"/>
            <rFont val="Tahoma"/>
            <charset val="1"/>
          </rPr>
          <t xml:space="preserve">Enter your current age
</t>
        </r>
      </text>
    </comment>
    <comment ref="G2" authorId="0">
      <text>
        <r>
          <rPr>
            <sz val="8"/>
            <color indexed="81"/>
            <rFont val="Tahoma"/>
            <charset val="1"/>
          </rPr>
          <t xml:space="preserve">Enter YOUR assessment of how you rate yourself on the PAGE scale.  It is important to be honest because it will alter your Training Heart Rate (THR) and Fat burning Heart Rate (FHR).
Use whatever percentage amount you feel best represents your current fitness assessment. (Ex 77% is closer to above average than average.)
</t>
        </r>
      </text>
    </comment>
    <comment ref="D3" authorId="0">
      <text>
        <r>
          <rPr>
            <sz val="8"/>
            <color indexed="81"/>
            <rFont val="Tahoma"/>
            <family val="2"/>
          </rPr>
          <t xml:space="preserve">Enter your resting heart rate.   A resting heart rate can be found by counting the number of beats your heart makes in one minute at a resting state commonly refered to as Beats Per Minutes (BPM)
Check when you first wake up or if you have been sitting for about 5 minutes.
Once you find your pulse, count the number of beats in a one minute time period for your Resting Heart Rate (RHR)  
Faster, but less accurate, techniques include counting for less time and multipling the time to 60 secs.  This technique is best for high intensity workouts where you want an immediate estimate of your pulse.
Ex.  6 sec  = 14 beats  (then add a 0)  60 sec = 140 bpm 
        15 sec  = 20 beats  x4  60 sec = 80 bpm    
        20 sec  = 30 beats   x3  60 sec = 90 bpm                 
        30 sec  = 40 beats   x2  60 sec = 80 bpm </t>
        </r>
        <r>
          <rPr>
            <b/>
            <sz val="8"/>
            <color indexed="81"/>
            <rFont val="Tahoma"/>
            <charset val="1"/>
          </rPr>
          <t xml:space="preserve">
</t>
        </r>
      </text>
    </comment>
    <comment ref="Q3" authorId="0">
      <text>
        <r>
          <rPr>
            <b/>
            <sz val="8"/>
            <color indexed="81"/>
            <rFont val="Tahoma"/>
            <family val="2"/>
          </rPr>
          <t>Enter minutes only</t>
        </r>
        <r>
          <rPr>
            <sz val="8"/>
            <color indexed="81"/>
            <rFont val="Tahoma"/>
            <family val="2"/>
          </rPr>
          <t xml:space="preserve">
</t>
        </r>
      </text>
    </comment>
    <comment ref="R3" authorId="0">
      <text>
        <r>
          <rPr>
            <b/>
            <sz val="8"/>
            <color indexed="81"/>
            <rFont val="Tahoma"/>
            <family val="2"/>
          </rPr>
          <t>Enter Seconds only</t>
        </r>
        <r>
          <rPr>
            <sz val="8"/>
            <color indexed="81"/>
            <rFont val="Tahoma"/>
            <family val="2"/>
          </rPr>
          <t xml:space="preserve">
</t>
        </r>
      </text>
    </comment>
    <comment ref="S3" authorId="0">
      <text>
        <r>
          <rPr>
            <b/>
            <sz val="8"/>
            <color indexed="81"/>
            <rFont val="Tahoma"/>
            <family val="2"/>
          </rPr>
          <t>Enter today's date</t>
        </r>
        <r>
          <rPr>
            <sz val="8"/>
            <color indexed="81"/>
            <rFont val="Tahoma"/>
            <family val="2"/>
          </rPr>
          <t xml:space="preserve">
</t>
        </r>
      </text>
    </comment>
    <comment ref="C4" authorId="0">
      <text>
        <r>
          <rPr>
            <sz val="8"/>
            <color indexed="81"/>
            <rFont val="Tahoma"/>
            <charset val="1"/>
          </rPr>
          <t xml:space="preserve">Enter the weight you began using this program.  Once you have started, this weight shouldn't be changed again.
</t>
        </r>
      </text>
    </comment>
    <comment ref="J4" authorId="0">
      <text>
        <r>
          <rPr>
            <sz val="8"/>
            <color indexed="81"/>
            <rFont val="Tahoma"/>
            <family val="2"/>
          </rPr>
          <t xml:space="preserve">Enter the desired weight you would like to lift.  Proper lifting techniques will return anywhere from 5-10% gains assuming you have not already reached a plateau.
</t>
        </r>
      </text>
    </comment>
    <comment ref="Q4" authorId="0">
      <text>
        <r>
          <rPr>
            <b/>
            <sz val="8"/>
            <color indexed="81"/>
            <rFont val="Tahoma"/>
            <family val="2"/>
          </rPr>
          <t>Enter minutes only</t>
        </r>
        <r>
          <rPr>
            <sz val="8"/>
            <color indexed="81"/>
            <rFont val="Tahoma"/>
            <family val="2"/>
          </rPr>
          <t xml:space="preserve">
</t>
        </r>
      </text>
    </comment>
    <comment ref="R4" authorId="0">
      <text>
        <r>
          <rPr>
            <b/>
            <sz val="8"/>
            <color indexed="81"/>
            <rFont val="Tahoma"/>
            <family val="2"/>
          </rPr>
          <t>Enter Seconds only</t>
        </r>
        <r>
          <rPr>
            <sz val="8"/>
            <color indexed="81"/>
            <rFont val="Tahoma"/>
            <family val="2"/>
          </rPr>
          <t xml:space="preserve">
</t>
        </r>
      </text>
    </comment>
    <comment ref="S4" authorId="0">
      <text>
        <r>
          <rPr>
            <b/>
            <sz val="8"/>
            <color indexed="81"/>
            <rFont val="Tahoma"/>
            <family val="2"/>
          </rPr>
          <t>Enter the date you started your program</t>
        </r>
        <r>
          <rPr>
            <sz val="8"/>
            <color indexed="81"/>
            <rFont val="Tahoma"/>
            <family val="2"/>
          </rPr>
          <t xml:space="preserve">
</t>
        </r>
      </text>
    </comment>
    <comment ref="C5" authorId="0">
      <text>
        <r>
          <rPr>
            <sz val="8"/>
            <color indexed="81"/>
            <rFont val="Tahoma"/>
            <family val="2"/>
          </rPr>
          <t>Enter your desired weight change 
Ex.  For no change enter 0
o To gain 10 lbs enter 10
o To lose 10 lbs enter -10</t>
        </r>
      </text>
    </comment>
    <comment ref="J5" authorId="0">
      <text>
        <r>
          <rPr>
            <sz val="8"/>
            <color indexed="81"/>
            <rFont val="Tahoma"/>
            <family val="2"/>
          </rPr>
          <t xml:space="preserve">Enter the current weight you are lifting of any exercise and then your desired goal in the box above.
</t>
        </r>
      </text>
    </comment>
    <comment ref="M5" authorId="0">
      <text>
        <r>
          <rPr>
            <sz val="8"/>
            <color indexed="81"/>
            <rFont val="Tahoma"/>
            <family val="2"/>
          </rPr>
          <t xml:space="preserve">Enter your post one minute Walk Test Heart Rate (see below to find out how to determine)
To conduct the Walk Test, find a tredmill which gives a Heart Rate up to 6.0 mph. 
Start a quick start program and slowly increase the speed until you can no longer walk and need to run to maintain that speed.  Slow the speed .1 or .2 mph to a brisk walk without running and maintain this speed for 1 minute.  Once you have completed the minute, note your heart rate and speed.  </t>
        </r>
      </text>
    </comment>
    <comment ref="C6" authorId="0">
      <text>
        <r>
          <rPr>
            <sz val="8"/>
            <color indexed="81"/>
            <rFont val="Tahoma"/>
            <charset val="1"/>
          </rPr>
          <t xml:space="preserve">Enter today's weight
</t>
        </r>
      </text>
    </comment>
    <comment ref="M6" authorId="0">
      <text>
        <r>
          <rPr>
            <sz val="8"/>
            <color indexed="81"/>
            <rFont val="Tahoma"/>
            <family val="2"/>
          </rPr>
          <t xml:space="preserve">Enter your Walk Test Speed (see below to find out how to determine)
To conduct the Walk Test, find a tredmill which gives a Heart Rate up to 6.0 mph. 
Start a quick start program and slowly increase the speed until you can no longer walk and need to run to maintain that speed.  Slow the speed .1 or .2 mph to a brisk walk without running and maintain this speed for 1 minute.  Once you have completed the minute, note your heart rate and speed.   
</t>
        </r>
      </text>
    </comment>
    <comment ref="F9" authorId="0">
      <text>
        <r>
          <rPr>
            <sz val="8"/>
            <color indexed="81"/>
            <rFont val="Tahoma"/>
            <charset val="1"/>
          </rPr>
          <t xml:space="preserve">A STRENGTH Program is designed for low reps and heavier weights.  The goal is to maintain a 3 - 7 rep window when lifting.  This program is designed to keep you at 5 reps.  Keep in mind that when working legs, distance running will reduce the oveall strength gains of a purely strength focused work out program.  
If distance running is one of your goals, you should probably use the TONING program for leg work.
</t>
        </r>
      </text>
    </comment>
    <comment ref="G9" authorId="0">
      <text>
        <r>
          <rPr>
            <sz val="8"/>
            <color indexed="81"/>
            <rFont val="Tahoma"/>
            <charset val="1"/>
          </rPr>
          <t xml:space="preserve">Strength and Endurance or TONING is your typical recommended starting workout, which targets reps between 8-12, but specifically aims for 10.  TONING is the combined package for overall fitness by improving strength, size, and burning fat with a cardio training plan.  
</t>
        </r>
      </text>
    </comment>
    <comment ref="H9" authorId="0">
      <text>
        <r>
          <rPr>
            <sz val="8"/>
            <color indexed="81"/>
            <rFont val="Tahoma"/>
            <family val="2"/>
          </rPr>
          <t xml:space="preserve">ENDURANCE is your ability to sustain a workout or reps for an extended duration.  Granted, an ENDURANCE program will not show much growth in overall size, but it does have its benefits.  New trainees with previous injuries, older individuals who may not recover as quickly, body builders who want to isolate a specific muscle or muscle group, individuals with a current injury performing rehabilitation, and those not trying to get "huge" but stay in shape should use this program.
It trains on a 12reps or more window, but specifically targets at 15 Reps.
</t>
        </r>
      </text>
    </comment>
    <comment ref="I9" authorId="0">
      <text>
        <r>
          <rPr>
            <sz val="8"/>
            <color indexed="81"/>
            <rFont val="Tahoma"/>
            <family val="2"/>
          </rPr>
          <t xml:space="preserve">A true measure of power is your 1 Rep Max divided by your body weight.  
Why is this a true measure?  Because someone weighing 300 lbs benching 350 lbs isn't really impressive.  It's only 117% of their current body weight.  However, someone weighting 200 lbs lifting the same weight is 175% of their current body weight.  Although they lift the same, the second person can produce more power pound for pound.
</t>
        </r>
      </text>
    </comment>
    <comment ref="B11" authorId="0">
      <text>
        <r>
          <rPr>
            <sz val="8"/>
            <color indexed="81"/>
            <rFont val="Tahoma"/>
            <family val="2"/>
          </rPr>
          <t xml:space="preserve">Enter the exercises you would like to do.  The ones listed are there to give you an idea of a set up for a 3 day cycle.  Any variation of cycles and exercises can be entered here.  If there isn't enough space for all your execises, an addition 15 slots have been added below the visable list and hidden with white font and background.
</t>
        </r>
      </text>
    </comment>
    <comment ref="C11" authorId="0">
      <text>
        <r>
          <rPr>
            <sz val="8"/>
            <color indexed="81"/>
            <rFont val="Tahoma"/>
            <family val="2"/>
          </rPr>
          <t>Enter the weight you lifted last.  
This program works on a ladder style program, which is designed to always keep you challenged to meet the target weight.  If you fail to enter the current weight lifted and the correct number of reps performed, this program will not work properly.</t>
        </r>
      </text>
    </comment>
    <comment ref="D11" authorId="0">
      <text>
        <r>
          <rPr>
            <sz val="8"/>
            <color indexed="81"/>
            <rFont val="Tahoma"/>
            <family val="2"/>
          </rPr>
          <t>Enter the number of reps you lifted last.  
This program works on a ladder style program, which is designed to always keep you challenged to meet the target weight.  If you fail to enter the current weight lifted and the correct number of reps performed, this program will not work properly.
Note: Reps over 15 will not compute</t>
        </r>
      </text>
    </comment>
    <comment ref="E11" authorId="0">
      <text>
        <r>
          <rPr>
            <sz val="8"/>
            <color indexed="81"/>
            <rFont val="Tahoma"/>
            <family val="2"/>
          </rPr>
          <t xml:space="preserve">An estimated one Repetition Max is a guide to show the maximum amount of weight you can perform correctly once.
While this may not interest you, it is a vital piece in program design an a base from which all programs work.  
To find your estimated 1 Rep Max select a weight you can lift more than once but less than 15 times.   Once you have determined how much weight and how many reps, you can determine your 1 Rep Max. </t>
        </r>
      </text>
    </comment>
    <comment ref="K12" authorId="0">
      <text>
        <r>
          <rPr>
            <sz val="8"/>
            <color indexed="81"/>
            <rFont val="Tahoma"/>
            <family val="2"/>
          </rPr>
          <t xml:space="preserve">Interval Training is the key to speed improvement.  Speed can only be increased by two factors--Stride length (the distance bewteen each step) and stride frequency (the rate of speed at which each step is taken).  Interval training is designed to make you increase both.  Shorter sprints will increase stride frequency and longer sprints will challenge you to maintain that stride legnth for an extended period.
</t>
        </r>
      </text>
    </comment>
    <comment ref="S21" authorId="0">
      <text>
        <r>
          <rPr>
            <sz val="8"/>
            <color indexed="81"/>
            <rFont val="Tahoma"/>
            <family val="2"/>
          </rPr>
          <t xml:space="preserve">A good warm-up should get your heart rate over 120bpm.  One lap around a 400M track should do it.  A rule to use is 120bpm or starting to break a sweat
</t>
        </r>
      </text>
    </comment>
    <comment ref="M22" authorId="0">
      <text>
        <r>
          <rPr>
            <b/>
            <sz val="8"/>
            <color indexed="81"/>
            <rFont val="Tahoma"/>
            <family val="2"/>
          </rPr>
          <t>5 min run, 5 min recovering jog or walk and repeat X 2</t>
        </r>
        <r>
          <rPr>
            <sz val="8"/>
            <color indexed="81"/>
            <rFont val="Tahoma"/>
            <family val="2"/>
          </rPr>
          <t xml:space="preserve">
</t>
        </r>
      </text>
    </comment>
    <comment ref="N22" authorId="0">
      <text>
        <r>
          <rPr>
            <b/>
            <sz val="8"/>
            <color indexed="81"/>
            <rFont val="Tahoma"/>
            <family val="2"/>
          </rPr>
          <t>5 min run, 5 min recovering jog or walk and repeat X 3</t>
        </r>
      </text>
    </comment>
    <comment ref="O22" authorId="0">
      <text>
        <r>
          <rPr>
            <b/>
            <sz val="8"/>
            <color indexed="81"/>
            <rFont val="Tahoma"/>
            <family val="2"/>
          </rPr>
          <t>7 min run, 3 min recovering jog or walk and repeat X 3</t>
        </r>
        <r>
          <rPr>
            <sz val="8"/>
            <color indexed="81"/>
            <rFont val="Tahoma"/>
            <family val="2"/>
          </rPr>
          <t xml:space="preserve">
</t>
        </r>
      </text>
    </comment>
    <comment ref="P22" authorId="0">
      <text>
        <r>
          <rPr>
            <b/>
            <sz val="8"/>
            <color indexed="81"/>
            <rFont val="Tahoma"/>
            <family val="2"/>
          </rPr>
          <t>10 min run, 5 min recovering jog or walk and repeat X 2</t>
        </r>
        <r>
          <rPr>
            <sz val="8"/>
            <color indexed="81"/>
            <rFont val="Tahoma"/>
            <family val="2"/>
          </rPr>
          <t xml:space="preserve">
</t>
        </r>
      </text>
    </comment>
    <comment ref="Q22" authorId="0">
      <text>
        <r>
          <rPr>
            <b/>
            <sz val="8"/>
            <color indexed="81"/>
            <rFont val="Tahoma"/>
            <family val="2"/>
          </rPr>
          <t>13 min run, 2 min recovering jog or walk and repeat X 2</t>
        </r>
        <r>
          <rPr>
            <sz val="8"/>
            <color indexed="81"/>
            <rFont val="Tahoma"/>
            <family val="2"/>
          </rPr>
          <t xml:space="preserve">
</t>
        </r>
      </text>
    </comment>
    <comment ref="R22" authorId="0">
      <text>
        <r>
          <rPr>
            <b/>
            <sz val="8"/>
            <color indexed="81"/>
            <rFont val="Tahoma"/>
            <family val="2"/>
          </rPr>
          <t>15 min run, 2 min recovering jog or walk and repeat X 2</t>
        </r>
        <r>
          <rPr>
            <sz val="8"/>
            <color indexed="81"/>
            <rFont val="Tahoma"/>
            <family val="2"/>
          </rPr>
          <t xml:space="preserve">
</t>
        </r>
      </text>
    </comment>
    <comment ref="S22" authorId="0">
      <text>
        <r>
          <rPr>
            <b/>
            <sz val="8"/>
            <color indexed="81"/>
            <rFont val="Tahoma"/>
            <family val="2"/>
          </rPr>
          <t>30 Minutes run/jog --no walking</t>
        </r>
        <r>
          <rPr>
            <sz val="8"/>
            <color indexed="81"/>
            <rFont val="Tahoma"/>
            <family val="2"/>
          </rPr>
          <t xml:space="preserve">
</t>
        </r>
      </text>
    </comment>
    <comment ref="M23" authorId="0">
      <text>
        <r>
          <rPr>
            <b/>
            <sz val="8"/>
            <color indexed="81"/>
            <rFont val="Tahoma"/>
            <family val="2"/>
          </rPr>
          <t xml:space="preserve">400m warm up &amp; stretch
400m Race pace &amp; 400m Recovery Jog X 5 (2 1/2 mile speed work)
</t>
        </r>
      </text>
    </comment>
    <comment ref="N23" authorId="0">
      <text>
        <r>
          <rPr>
            <b/>
            <sz val="8"/>
            <color indexed="81"/>
            <rFont val="Tahoma"/>
            <family val="2"/>
          </rPr>
          <t>400m warm up &amp; stretch
400m Race pace &amp; 400m Recovery Jog X 6 (3 mile speed work)</t>
        </r>
        <r>
          <rPr>
            <sz val="8"/>
            <color indexed="81"/>
            <rFont val="Tahoma"/>
            <family val="2"/>
          </rPr>
          <t xml:space="preserve">
</t>
        </r>
      </text>
    </comment>
    <comment ref="O23" authorId="0">
      <text>
        <r>
          <rPr>
            <b/>
            <sz val="8"/>
            <color indexed="81"/>
            <rFont val="Tahoma"/>
            <family val="2"/>
          </rPr>
          <t>400m warm up &amp; stretch
400m Race pace &amp; 200m Recovery Jog X 5 
100M X 4
800M X 1 (under 800m race time with additional minute)
(4000M speed work)</t>
        </r>
        <r>
          <rPr>
            <sz val="8"/>
            <color indexed="81"/>
            <rFont val="Tahoma"/>
            <family val="2"/>
          </rPr>
          <t xml:space="preserve">
</t>
        </r>
      </text>
    </comment>
    <comment ref="P23" authorId="0">
      <text>
        <r>
          <rPr>
            <b/>
            <sz val="8"/>
            <color indexed="81"/>
            <rFont val="Tahoma"/>
            <family val="2"/>
          </rPr>
          <t>400m warm up &amp; stretch
800m Race pace &amp; 400m Recovery Jog X 4 
100M x 2
(5000m speed work)</t>
        </r>
        <r>
          <rPr>
            <sz val="8"/>
            <color indexed="81"/>
            <rFont val="Tahoma"/>
            <family val="2"/>
          </rPr>
          <t xml:space="preserve">
</t>
        </r>
      </text>
    </comment>
    <comment ref="Q23" authorId="0">
      <text>
        <r>
          <rPr>
            <b/>
            <sz val="8"/>
            <color indexed="81"/>
            <rFont val="Tahoma"/>
            <family val="2"/>
          </rPr>
          <t xml:space="preserve">400m warm up &amp; stretch
1600m Race pace &amp; 400m Recovery Jog
800m Race pace &amp; 400m Recovery Jog (X2)  
(4400m speed work)
</t>
        </r>
      </text>
    </comment>
    <comment ref="R23" authorId="0">
      <text>
        <r>
          <rPr>
            <b/>
            <sz val="8"/>
            <color indexed="81"/>
            <rFont val="Tahoma"/>
            <family val="2"/>
          </rPr>
          <t>400m warm up &amp; stretch
100M, 200M, 400M, 800M, 1600M, 800M, 400M, 200M, 100M
(4600m speed work)</t>
        </r>
        <r>
          <rPr>
            <sz val="8"/>
            <color indexed="81"/>
            <rFont val="Tahoma"/>
            <family val="2"/>
          </rPr>
          <t xml:space="preserve">
</t>
        </r>
      </text>
    </comment>
    <comment ref="S23" authorId="0">
      <text>
        <r>
          <rPr>
            <b/>
            <sz val="8"/>
            <color indexed="81"/>
            <rFont val="Tahoma"/>
            <charset val="1"/>
          </rPr>
          <t>400m warm up &amp; stretch
400m Race pace &amp; 400m Recovery X 8 (maintaining race pace or less)
(5600m speed work)</t>
        </r>
      </text>
    </comment>
    <comment ref="M24" authorId="0">
      <text>
        <r>
          <rPr>
            <b/>
            <sz val="8"/>
            <color indexed="81"/>
            <rFont val="Tahoma"/>
            <charset val="1"/>
          </rPr>
          <t>400m warm up &amp; stretch
800m Race pace &amp; 400m Recovery X 5 (maintaining race pace or less)
(6000m speed work)</t>
        </r>
        <r>
          <rPr>
            <sz val="8"/>
            <color indexed="81"/>
            <rFont val="Tahoma"/>
            <charset val="1"/>
          </rPr>
          <t xml:space="preserve">
</t>
        </r>
      </text>
    </comment>
    <comment ref="N24" authorId="0">
      <text>
        <r>
          <rPr>
            <b/>
            <sz val="8"/>
            <color indexed="81"/>
            <rFont val="Tahoma"/>
            <charset val="1"/>
          </rPr>
          <t>400m warm up &amp; stretch
100M, 200M, 400M, 800M, 400M, 200M, 100M, 200M, 400M, 800M (maintaining race pace or less) then 1600 for time
(5200m speed work)</t>
        </r>
        <r>
          <rPr>
            <sz val="8"/>
            <color indexed="81"/>
            <rFont val="Tahoma"/>
            <charset val="1"/>
          </rPr>
          <t xml:space="preserve">
</t>
        </r>
      </text>
    </comment>
    <comment ref="O24" authorId="0">
      <text>
        <r>
          <rPr>
            <b/>
            <sz val="8"/>
            <color indexed="81"/>
            <rFont val="Tahoma"/>
            <charset val="1"/>
          </rPr>
          <t>400m warm up &amp; stretch
100M, 200M, 400M, 800M, 400M, 200M, 100M, 200M, 400M, 800M (maintaining race pace or less) then 3200 (2 Mile) for time
(6800m speed work)</t>
        </r>
        <r>
          <rPr>
            <sz val="8"/>
            <color indexed="81"/>
            <rFont val="Tahoma"/>
            <charset val="1"/>
          </rPr>
          <t xml:space="preserve">
</t>
        </r>
      </text>
    </comment>
    <comment ref="P24" authorId="0">
      <text>
        <r>
          <rPr>
            <b/>
            <sz val="8"/>
            <color indexed="81"/>
            <rFont val="Tahoma"/>
            <charset val="1"/>
          </rPr>
          <t>400m warm up &amp; stretch
1600m, 5 min rest X 4
(6400m speed work)</t>
        </r>
        <r>
          <rPr>
            <sz val="8"/>
            <color indexed="81"/>
            <rFont val="Tahoma"/>
            <charset val="1"/>
          </rPr>
          <t xml:space="preserve">
</t>
        </r>
      </text>
    </comment>
    <comment ref="Q24" authorId="0">
      <text>
        <r>
          <rPr>
            <b/>
            <sz val="8"/>
            <color indexed="81"/>
            <rFont val="Tahoma"/>
            <charset val="1"/>
          </rPr>
          <t>400m warm up &amp; stretch
1600m, 5 min rest, 3200m, 10 min rest, 1600m for time (trying to beat first time)
(6400m speed work)</t>
        </r>
      </text>
    </comment>
    <comment ref="R24" authorId="0">
      <text>
        <r>
          <rPr>
            <b/>
            <sz val="8"/>
            <color indexed="81"/>
            <rFont val="Tahoma"/>
            <charset val="1"/>
          </rPr>
          <t>400m warm up &amp; stretch
100M, 400M, 1600M, 400M, 100M,  400M, 1600M, 400M, 100M
(5100m speed work)</t>
        </r>
      </text>
    </comment>
    <comment ref="S24" authorId="0">
      <text>
        <r>
          <rPr>
            <b/>
            <sz val="8"/>
            <color indexed="81"/>
            <rFont val="Tahoma"/>
            <charset val="1"/>
          </rPr>
          <t>400m warm up &amp; stretch
100M, 200M, 400M, 800M, 1600M, 800M, 400M, 200M, 100M, 200M, 400M, 800M, 1600M, 800M, 400M, 200M, 100M
(10100m speed work)</t>
        </r>
      </text>
    </comment>
    <comment ref="N26" authorId="0">
      <text>
        <r>
          <rPr>
            <sz val="8"/>
            <color indexed="81"/>
            <rFont val="Tahoma"/>
            <family val="2"/>
          </rPr>
          <t xml:space="preserve">To log your journal, right click over the day you want to log and select insert comment.  Once you have done this a box like this will appear.  Log your information for that day.
</t>
        </r>
      </text>
    </comment>
    <comment ref="N33" authorId="0">
      <text>
        <r>
          <rPr>
            <sz val="8"/>
            <color indexed="81"/>
            <rFont val="Tahoma"/>
            <family val="2"/>
          </rPr>
          <t xml:space="preserve">To log your journal, right click over the day you want to log and select insert comment.  Once you have done this a box like this will appear.  Log your information for that day.
</t>
        </r>
      </text>
    </comment>
  </commentList>
</comments>
</file>

<file path=xl/sharedStrings.xml><?xml version="1.0" encoding="utf-8"?>
<sst xmlns="http://schemas.openxmlformats.org/spreadsheetml/2006/main" count="301" uniqueCount="198">
  <si>
    <t>AGE</t>
  </si>
  <si>
    <t>WEIGHT</t>
  </si>
  <si>
    <t>REPS</t>
  </si>
  <si>
    <t>1 REP MAX</t>
  </si>
  <si>
    <t>STRENGTH</t>
  </si>
  <si>
    <t>ENDURANCE</t>
  </si>
  <si>
    <t>Poor</t>
  </si>
  <si>
    <t>not active</t>
  </si>
  <si>
    <t>Average</t>
  </si>
  <si>
    <t>active</t>
  </si>
  <si>
    <t>Good</t>
  </si>
  <si>
    <t>above average</t>
  </si>
  <si>
    <t>Excellent</t>
  </si>
  <si>
    <t>olympic level</t>
  </si>
  <si>
    <t xml:space="preserve"> </t>
  </si>
  <si>
    <t>EXERCISES</t>
  </si>
  <si>
    <t>STARTING WEIGHT</t>
  </si>
  <si>
    <t>CURRENT WEIGHT</t>
  </si>
  <si>
    <t>lbs</t>
  </si>
  <si>
    <t>DD</t>
  </si>
  <si>
    <t>MM</t>
  </si>
  <si>
    <t>YY</t>
  </si>
  <si>
    <t>TOTAL WEIGHT CHANGE</t>
  </si>
  <si>
    <t>COEFFICIENT</t>
  </si>
  <si>
    <t>WEEKS TO GO</t>
  </si>
  <si>
    <t>DESIRED LIFT WT</t>
  </si>
  <si>
    <t>CURRENT LIFT WT</t>
  </si>
  <si>
    <t>ENTER EXERCISE</t>
  </si>
  <si>
    <t>1REP MAX</t>
  </si>
  <si>
    <t>Age</t>
  </si>
  <si>
    <t>TONING</t>
  </si>
  <si>
    <t>PICK THE PROGRAM THAT'S RIGHT FOR YOU -----------&gt;</t>
  </si>
  <si>
    <t>TRAINING HR</t>
  </si>
  <si>
    <t xml:space="preserve"> HR TRNG / FAT</t>
  </si>
  <si>
    <t>PAGE Formula</t>
  </si>
  <si>
    <t>HRR</t>
  </si>
  <si>
    <t>RHR</t>
  </si>
  <si>
    <t>PAGE</t>
  </si>
  <si>
    <t>THR</t>
  </si>
  <si>
    <t>FHR</t>
  </si>
  <si>
    <t>Max Heart Rate</t>
  </si>
  <si>
    <t>MHR</t>
  </si>
  <si>
    <t>ESTIMATED  TIME TO ACHIEVE YOUR DESIRED LIFTING WT</t>
  </si>
  <si>
    <t>Est Wt Lift</t>
  </si>
  <si>
    <t>Sec</t>
  </si>
  <si>
    <t>DAY 3 (chest and back)</t>
  </si>
  <si>
    <t>DAY 2 (arms and core)</t>
  </si>
  <si>
    <t>DAY 1 (lower body)</t>
  </si>
  <si>
    <t>2 Mile Run Time</t>
  </si>
  <si>
    <t>Min</t>
  </si>
  <si>
    <t>LAST APFT</t>
  </si>
  <si>
    <t>NEXT APFT Goal</t>
  </si>
  <si>
    <t>Time Diffenence</t>
  </si>
  <si>
    <t>INTERVAL TRAINING</t>
  </si>
  <si>
    <t>Warm up  and stretch</t>
  </si>
  <si>
    <t>L. APFT</t>
  </si>
  <si>
    <t>N. APFT</t>
  </si>
  <si>
    <t>Dif APFT</t>
  </si>
  <si>
    <t>min</t>
  </si>
  <si>
    <t>sec</t>
  </si>
  <si>
    <t>min-&gt;sec</t>
  </si>
  <si>
    <t>total sec</t>
  </si>
  <si>
    <t>split 2 (Mile)</t>
  </si>
  <si>
    <t>Split 4 (800)</t>
  </si>
  <si>
    <t>Split 8 (400)</t>
  </si>
  <si>
    <t>int time</t>
  </si>
  <si>
    <t>Int time</t>
  </si>
  <si>
    <t>actual</t>
  </si>
  <si>
    <t>Split 16 (200)</t>
  </si>
  <si>
    <t>split 2 (1600)</t>
  </si>
  <si>
    <t>Your Workout Times</t>
  </si>
  <si>
    <t>1600M current Pace --&gt;</t>
  </si>
  <si>
    <t>800M current Pace --&gt;</t>
  </si>
  <si>
    <t>400M current Pace --&gt;</t>
  </si>
  <si>
    <t>200M current Pace --&gt;</t>
  </si>
  <si>
    <t>100M current Pace --&gt;</t>
  </si>
  <si>
    <t>BASED OFF LAST APFT TIME</t>
  </si>
  <si>
    <t>BASED OFF NEXT APFT GOAL TIME</t>
  </si>
  <si>
    <t>Bpm</t>
  </si>
  <si>
    <t>WEIGHT TRAINING</t>
  </si>
  <si>
    <t>LIFTING WEIGHT</t>
  </si>
  <si>
    <t>CARDIO TRAINING</t>
  </si>
  <si>
    <t>1 Rep Max vs Total Body weight %</t>
  </si>
  <si>
    <t>Day 1</t>
  </si>
  <si>
    <t>Day 2</t>
  </si>
  <si>
    <t>Day 3</t>
  </si>
  <si>
    <t>Day 4</t>
  </si>
  <si>
    <t>Day 5</t>
  </si>
  <si>
    <t>Day 6</t>
  </si>
  <si>
    <t>Day 7</t>
  </si>
  <si>
    <t>Day 8</t>
  </si>
  <si>
    <t>Day 9</t>
  </si>
  <si>
    <t>Day 10</t>
  </si>
  <si>
    <t>Day 11</t>
  </si>
  <si>
    <t>Day 12</t>
  </si>
  <si>
    <t>Day 13</t>
  </si>
  <si>
    <t>Day 14</t>
  </si>
  <si>
    <t>Day 15</t>
  </si>
  <si>
    <t>Day 22</t>
  </si>
  <si>
    <t>Day 29</t>
  </si>
  <si>
    <t>Day 16</t>
  </si>
  <si>
    <t>Day 17</t>
  </si>
  <si>
    <t>Day 18</t>
  </si>
  <si>
    <t>Day 19</t>
  </si>
  <si>
    <t>Day 20</t>
  </si>
  <si>
    <t>Day 21</t>
  </si>
  <si>
    <t>Day 23</t>
  </si>
  <si>
    <t>Day 24</t>
  </si>
  <si>
    <t>Day 25</t>
  </si>
  <si>
    <t>Day 26</t>
  </si>
  <si>
    <t>Day 27</t>
  </si>
  <si>
    <t>Day 28</t>
  </si>
  <si>
    <t>Day 30</t>
  </si>
  <si>
    <t>Day 31</t>
  </si>
  <si>
    <t>HOW DO I LOG MY JOURNAL?</t>
  </si>
  <si>
    <t>MY LIFTING JOURNAL</t>
  </si>
  <si>
    <t>MY CARDIO JOURNAL</t>
  </si>
  <si>
    <t>FAT BURN HR</t>
  </si>
  <si>
    <t>SAMPLE WORKOUTS</t>
  </si>
  <si>
    <t>Beginner</t>
  </si>
  <si>
    <t>Intermediate</t>
  </si>
  <si>
    <t>Advanced</t>
  </si>
  <si>
    <t>Int 1</t>
  </si>
  <si>
    <t>Adv 1</t>
  </si>
  <si>
    <t>Beg 1</t>
  </si>
  <si>
    <t>Beg 2</t>
  </si>
  <si>
    <t>Beg 3</t>
  </si>
  <si>
    <t>Beg 4</t>
  </si>
  <si>
    <t>Beg 5</t>
  </si>
  <si>
    <t>Beg 6</t>
  </si>
  <si>
    <t>Beg 7</t>
  </si>
  <si>
    <t>Int 2</t>
  </si>
  <si>
    <t>Int 3</t>
  </si>
  <si>
    <t>Int 4</t>
  </si>
  <si>
    <t>Int 5</t>
  </si>
  <si>
    <t>Int 6</t>
  </si>
  <si>
    <t>Int 7</t>
  </si>
  <si>
    <t>Adv 2</t>
  </si>
  <si>
    <t>Adv 3</t>
  </si>
  <si>
    <t>Adv 4</t>
  </si>
  <si>
    <t>Adv 5</t>
  </si>
  <si>
    <t>Adv 6</t>
  </si>
  <si>
    <t>Adv 7</t>
  </si>
  <si>
    <t>Active time</t>
  </si>
  <si>
    <t>day</t>
  </si>
  <si>
    <t>month</t>
  </si>
  <si>
    <t>year</t>
  </si>
  <si>
    <t>You have been active for</t>
  </si>
  <si>
    <t>Months</t>
  </si>
  <si>
    <t>Days</t>
  </si>
  <si>
    <t>start date</t>
  </si>
  <si>
    <t>current date</t>
  </si>
  <si>
    <t>months</t>
  </si>
  <si>
    <t>days</t>
  </si>
  <si>
    <t>total wt loss ave</t>
  </si>
  <si>
    <t>total days</t>
  </si>
  <si>
    <t>wt change</t>
  </si>
  <si>
    <t>DESIRED WEIGHT CHANGE</t>
  </si>
  <si>
    <t>COMMITMENT</t>
  </si>
  <si>
    <t>you will reach your desired weight change in</t>
  </si>
  <si>
    <t>Weight Goal</t>
  </si>
  <si>
    <t>Gain</t>
  </si>
  <si>
    <t>Loss</t>
  </si>
  <si>
    <t>MPH</t>
  </si>
  <si>
    <t>Walk Test Speed</t>
  </si>
  <si>
    <t>Walk Test HR</t>
  </si>
  <si>
    <t xml:space="preserve">at your current daily weight change average rate of </t>
  </si>
  <si>
    <t>Current Date</t>
  </si>
  <si>
    <t>Start Date</t>
  </si>
  <si>
    <t>Bench Press</t>
  </si>
  <si>
    <t>Incline Press</t>
  </si>
  <si>
    <t>Decline Press</t>
  </si>
  <si>
    <t>Lat Pull Downs</t>
  </si>
  <si>
    <t>Seated Rows</t>
  </si>
  <si>
    <t>Rear Delt Ext</t>
  </si>
  <si>
    <t>Bar Curls</t>
  </si>
  <si>
    <t>Hammer Curls</t>
  </si>
  <si>
    <t>Reverse Curls</t>
  </si>
  <si>
    <t>Tri extentions</t>
  </si>
  <si>
    <t>Butterflys</t>
  </si>
  <si>
    <t>Squat</t>
  </si>
  <si>
    <t>Leg Press</t>
  </si>
  <si>
    <t>Dead lift</t>
  </si>
  <si>
    <t>Cleans</t>
  </si>
  <si>
    <t>Lateral lunges</t>
  </si>
  <si>
    <t>Pull ups</t>
  </si>
  <si>
    <t>Leg raised Crunches</t>
  </si>
  <si>
    <t>Skull crushers</t>
  </si>
  <si>
    <t>calf raises</t>
  </si>
  <si>
    <t>toe flexion</t>
  </si>
  <si>
    <t>hip sled</t>
  </si>
  <si>
    <t>Joe Trainer</t>
  </si>
  <si>
    <t>Training Race Paces</t>
  </si>
  <si>
    <t>1600M Race Pace --&gt;</t>
  </si>
  <si>
    <t>100M Race Pace --&gt;</t>
  </si>
  <si>
    <t>800M Race Pace --&gt;</t>
  </si>
  <si>
    <t>400M Race Pace --&gt;</t>
  </si>
  <si>
    <t>200M Race Pace --&gt;</t>
  </si>
</sst>
</file>

<file path=xl/styles.xml><?xml version="1.0" encoding="utf-8"?>
<styleSheet xmlns="http://schemas.openxmlformats.org/spreadsheetml/2006/main">
  <numFmts count="3">
    <numFmt numFmtId="164" formatCode="0.0"/>
    <numFmt numFmtId="165" formatCode="0.000"/>
    <numFmt numFmtId="166" formatCode="0.00000"/>
  </numFmts>
  <fonts count="19">
    <font>
      <sz val="11"/>
      <color theme="1"/>
      <name val="Calibri"/>
      <family val="2"/>
      <scheme val="minor"/>
    </font>
    <font>
      <sz val="8"/>
      <color theme="1"/>
      <name val="Calibri"/>
      <family val="2"/>
      <scheme val="minor"/>
    </font>
    <font>
      <sz val="8"/>
      <name val="Calibri"/>
      <family val="2"/>
      <scheme val="minor"/>
    </font>
    <font>
      <b/>
      <sz val="8"/>
      <color theme="0"/>
      <name val="Calibri"/>
      <family val="2"/>
      <scheme val="minor"/>
    </font>
    <font>
      <b/>
      <sz val="8"/>
      <color theme="1"/>
      <name val="Calibri"/>
      <family val="2"/>
      <scheme val="minor"/>
    </font>
    <font>
      <b/>
      <sz val="8"/>
      <name val="Calibri"/>
      <family val="2"/>
      <scheme val="minor"/>
    </font>
    <font>
      <b/>
      <sz val="8"/>
      <color rgb="FFFF0000"/>
      <name val="Calibri"/>
      <family val="2"/>
      <scheme val="minor"/>
    </font>
    <font>
      <b/>
      <sz val="8"/>
      <color rgb="FFFFFF00"/>
      <name val="Calibri"/>
      <family val="2"/>
      <scheme val="minor"/>
    </font>
    <font>
      <b/>
      <sz val="8"/>
      <color theme="3"/>
      <name val="Calibri"/>
      <family val="2"/>
      <scheme val="minor"/>
    </font>
    <font>
      <sz val="11"/>
      <color theme="1"/>
      <name val="Calibri"/>
      <family val="2"/>
      <scheme val="minor"/>
    </font>
    <font>
      <sz val="8"/>
      <color rgb="FFFFFF00"/>
      <name val="Calibri"/>
      <family val="2"/>
      <scheme val="minor"/>
    </font>
    <font>
      <sz val="8"/>
      <color indexed="81"/>
      <name val="Tahoma"/>
      <charset val="1"/>
    </font>
    <font>
      <sz val="8"/>
      <color indexed="81"/>
      <name val="Tahoma"/>
      <family val="2"/>
    </font>
    <font>
      <b/>
      <sz val="10"/>
      <color rgb="FFFF0000"/>
      <name val="Calibri"/>
      <family val="2"/>
      <scheme val="minor"/>
    </font>
    <font>
      <b/>
      <sz val="10"/>
      <color theme="0"/>
      <name val="Calibri"/>
      <family val="2"/>
      <scheme val="minor"/>
    </font>
    <font>
      <b/>
      <sz val="8"/>
      <color indexed="81"/>
      <name val="Tahoma"/>
      <charset val="1"/>
    </font>
    <font>
      <sz val="8"/>
      <color theme="0"/>
      <name val="Calibri"/>
      <family val="2"/>
      <scheme val="minor"/>
    </font>
    <font>
      <sz val="8"/>
      <color rgb="FFFF0000"/>
      <name val="Calibri"/>
      <family val="2"/>
      <scheme val="minor"/>
    </font>
    <font>
      <b/>
      <sz val="8"/>
      <color indexed="81"/>
      <name val="Tahoma"/>
      <family val="2"/>
    </font>
  </fonts>
  <fills count="14">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3"/>
        <bgColor indexed="64"/>
      </patternFill>
    </fill>
    <fill>
      <patternFill patternType="solid">
        <fgColor rgb="FFFF0000"/>
        <bgColor indexed="64"/>
      </patternFill>
    </fill>
    <fill>
      <patternFill patternType="solid">
        <fgColor rgb="FF0070C0"/>
        <bgColor indexed="64"/>
      </patternFill>
    </fill>
    <fill>
      <patternFill patternType="solid">
        <fgColor theme="3" tint="-0.499984740745262"/>
        <bgColor indexed="64"/>
      </patternFill>
    </fill>
    <fill>
      <patternFill patternType="solid">
        <fgColor theme="2" tint="-0.89999084444715716"/>
        <bgColor indexed="64"/>
      </patternFill>
    </fill>
    <fill>
      <patternFill patternType="solid">
        <fgColor rgb="FF00B050"/>
        <bgColor indexed="64"/>
      </patternFill>
    </fill>
    <fill>
      <patternFill patternType="solid">
        <fgColor rgb="FF00B0F0"/>
        <bgColor indexed="64"/>
      </patternFill>
    </fill>
    <fill>
      <patternFill patternType="solid">
        <fgColor theme="1"/>
        <bgColor indexed="64"/>
      </patternFill>
    </fill>
    <fill>
      <patternFill patternType="solid">
        <fgColor rgb="FF009900"/>
        <bgColor indexed="64"/>
      </patternFill>
    </fill>
    <fill>
      <patternFill patternType="solid">
        <fgColor theme="9" tint="-0.249977111117893"/>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diagonal/>
    </border>
    <border>
      <left/>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top style="thin">
        <color indexed="64"/>
      </top>
      <bottom/>
      <diagonal/>
    </border>
    <border>
      <left/>
      <right style="medium">
        <color indexed="64"/>
      </right>
      <top style="thin">
        <color indexed="64"/>
      </top>
      <bottom/>
      <diagonal/>
    </border>
  </borders>
  <cellStyleXfs count="2">
    <xf numFmtId="0" fontId="0" fillId="0" borderId="0"/>
    <xf numFmtId="9" fontId="9" fillId="0" borderId="0" applyFont="0" applyFill="0" applyBorder="0" applyAlignment="0" applyProtection="0"/>
  </cellStyleXfs>
  <cellXfs count="176">
    <xf numFmtId="0" fontId="0" fillId="0" borderId="0" xfId="0"/>
    <xf numFmtId="0" fontId="1" fillId="0" borderId="0" xfId="0" applyFont="1"/>
    <xf numFmtId="0" fontId="3" fillId="6" borderId="26" xfId="0" applyFont="1" applyFill="1" applyBorder="1" applyAlignment="1">
      <alignment horizontal="center"/>
    </xf>
    <xf numFmtId="0" fontId="3" fillId="6" borderId="25" xfId="0" applyFont="1" applyFill="1" applyBorder="1" applyAlignment="1">
      <alignment horizontal="center"/>
    </xf>
    <xf numFmtId="0" fontId="3" fillId="7" borderId="26" xfId="0" applyFont="1" applyFill="1" applyBorder="1" applyAlignment="1">
      <alignment horizontal="center"/>
    </xf>
    <xf numFmtId="0" fontId="3" fillId="8" borderId="26" xfId="0" applyFont="1" applyFill="1" applyBorder="1" applyAlignment="1">
      <alignment horizontal="center"/>
    </xf>
    <xf numFmtId="0" fontId="5" fillId="10" borderId="5" xfId="0" applyFont="1" applyFill="1" applyBorder="1"/>
    <xf numFmtId="0" fontId="5" fillId="10" borderId="17" xfId="0" applyFont="1" applyFill="1" applyBorder="1"/>
    <xf numFmtId="0" fontId="5" fillId="10" borderId="11" xfId="0" applyFont="1" applyFill="1" applyBorder="1"/>
    <xf numFmtId="0" fontId="5" fillId="10" borderId="0" xfId="0" applyFont="1" applyFill="1" applyBorder="1"/>
    <xf numFmtId="0" fontId="5" fillId="10" borderId="28" xfId="0" applyFont="1" applyFill="1" applyBorder="1"/>
    <xf numFmtId="0" fontId="3" fillId="6" borderId="26" xfId="0" applyFont="1" applyFill="1" applyBorder="1"/>
    <xf numFmtId="0" fontId="3" fillId="7" borderId="26" xfId="0" applyFont="1" applyFill="1" applyBorder="1"/>
    <xf numFmtId="0" fontId="3" fillId="8" borderId="26" xfId="0" applyFont="1" applyFill="1" applyBorder="1"/>
    <xf numFmtId="0" fontId="3" fillId="8" borderId="27" xfId="0" applyFont="1" applyFill="1" applyBorder="1" applyAlignment="1">
      <alignment horizontal="center"/>
    </xf>
    <xf numFmtId="0" fontId="4" fillId="0" borderId="0" xfId="0" applyFont="1" applyBorder="1"/>
    <xf numFmtId="0" fontId="4" fillId="0" borderId="14" xfId="0" applyFont="1" applyBorder="1"/>
    <xf numFmtId="0" fontId="3" fillId="6" borderId="25" xfId="0" applyFont="1" applyFill="1" applyBorder="1" applyAlignment="1">
      <alignment horizontal="left"/>
    </xf>
    <xf numFmtId="0" fontId="3" fillId="7" borderId="26" xfId="0" applyFont="1" applyFill="1" applyBorder="1" applyAlignment="1">
      <alignment horizontal="left"/>
    </xf>
    <xf numFmtId="0" fontId="3" fillId="8" borderId="26" xfId="0" applyFont="1" applyFill="1" applyBorder="1" applyAlignment="1">
      <alignment horizontal="left"/>
    </xf>
    <xf numFmtId="0" fontId="7" fillId="4" borderId="24" xfId="0" applyFont="1" applyFill="1" applyBorder="1" applyAlignment="1">
      <alignment horizontal="center"/>
    </xf>
    <xf numFmtId="1" fontId="7" fillId="4" borderId="34" xfId="0" applyNumberFormat="1" applyFont="1" applyFill="1" applyBorder="1" applyAlignment="1">
      <alignment horizontal="center"/>
    </xf>
    <xf numFmtId="0" fontId="7" fillId="4" borderId="0" xfId="0" applyFont="1" applyFill="1" applyBorder="1" applyAlignment="1">
      <alignment horizontal="left"/>
    </xf>
    <xf numFmtId="0" fontId="3" fillId="8" borderId="7" xfId="0" applyFont="1" applyFill="1" applyBorder="1" applyAlignment="1">
      <alignment horizontal="center"/>
    </xf>
    <xf numFmtId="165" fontId="4" fillId="0" borderId="25" xfId="0" applyNumberFormat="1" applyFont="1" applyFill="1" applyBorder="1" applyAlignment="1">
      <alignment horizontal="right"/>
    </xf>
    <xf numFmtId="165" fontId="4" fillId="0" borderId="16" xfId="0" applyNumberFormat="1" applyFont="1" applyFill="1" applyBorder="1" applyAlignment="1">
      <alignment horizontal="right"/>
    </xf>
    <xf numFmtId="165" fontId="4" fillId="0" borderId="26" xfId="0" applyNumberFormat="1" applyFont="1" applyFill="1" applyBorder="1" applyAlignment="1">
      <alignment horizontal="right"/>
    </xf>
    <xf numFmtId="165" fontId="4" fillId="0" borderId="7" xfId="0" applyNumberFormat="1" applyFont="1" applyFill="1" applyBorder="1" applyAlignment="1">
      <alignment horizontal="right"/>
    </xf>
    <xf numFmtId="0" fontId="1" fillId="11" borderId="0" xfId="0" applyFont="1" applyFill="1"/>
    <xf numFmtId="1" fontId="5" fillId="9" borderId="30" xfId="0" applyNumberFormat="1" applyFont="1" applyFill="1" applyBorder="1" applyAlignment="1">
      <alignment horizontal="center"/>
    </xf>
    <xf numFmtId="1" fontId="5" fillId="3" borderId="37" xfId="0" applyNumberFormat="1" applyFont="1" applyFill="1" applyBorder="1" applyAlignment="1">
      <alignment horizontal="center"/>
    </xf>
    <xf numFmtId="1" fontId="5" fillId="5" borderId="31" xfId="0" applyNumberFormat="1" applyFont="1" applyFill="1" applyBorder="1" applyAlignment="1">
      <alignment horizontal="center"/>
    </xf>
    <xf numFmtId="0" fontId="3"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7" borderId="26" xfId="0" applyFont="1" applyFill="1" applyBorder="1" applyAlignment="1">
      <alignment horizontal="center" vertical="center"/>
    </xf>
    <xf numFmtId="0" fontId="3" fillId="8" borderId="26" xfId="0" applyFont="1" applyFill="1" applyBorder="1" applyAlignment="1">
      <alignment horizontal="center" vertical="center"/>
    </xf>
    <xf numFmtId="0" fontId="3" fillId="8" borderId="27" xfId="0" applyFont="1" applyFill="1" applyBorder="1" applyAlignment="1">
      <alignment horizontal="center" vertical="center"/>
    </xf>
    <xf numFmtId="0" fontId="3" fillId="8" borderId="7" xfId="0" applyFont="1" applyFill="1" applyBorder="1" applyAlignment="1">
      <alignment horizontal="center" vertical="center"/>
    </xf>
    <xf numFmtId="0" fontId="1" fillId="0" borderId="0" xfId="0" applyFont="1" applyAlignment="1">
      <alignment horizontal="center" vertical="center"/>
    </xf>
    <xf numFmtId="0" fontId="8" fillId="2" borderId="0" xfId="0" applyFont="1" applyFill="1" applyBorder="1" applyAlignment="1">
      <alignment horizontal="center"/>
    </xf>
    <xf numFmtId="0" fontId="0" fillId="0" borderId="0" xfId="0" applyAlignment="1">
      <alignment horizontal="center"/>
    </xf>
    <xf numFmtId="1" fontId="0" fillId="0" borderId="0" xfId="0" applyNumberFormat="1" applyAlignment="1">
      <alignment horizontal="center"/>
    </xf>
    <xf numFmtId="0" fontId="5" fillId="10" borderId="38" xfId="0" applyFont="1" applyFill="1" applyBorder="1"/>
    <xf numFmtId="9" fontId="5" fillId="10" borderId="31" xfId="1" applyFont="1" applyFill="1" applyBorder="1" applyAlignment="1">
      <alignment horizontal="center"/>
    </xf>
    <xf numFmtId="0" fontId="3" fillId="12" borderId="24" xfId="0" applyFont="1" applyFill="1" applyBorder="1" applyAlignment="1">
      <alignment horizontal="center"/>
    </xf>
    <xf numFmtId="164" fontId="3" fillId="12" borderId="34" xfId="0" applyNumberFormat="1" applyFont="1" applyFill="1" applyBorder="1" applyAlignment="1">
      <alignment horizontal="center" vertical="center"/>
    </xf>
    <xf numFmtId="164" fontId="3" fillId="12" borderId="14" xfId="0" applyNumberFormat="1" applyFont="1" applyFill="1" applyBorder="1" applyAlignment="1">
      <alignment horizontal="center" vertical="center"/>
    </xf>
    <xf numFmtId="0" fontId="5" fillId="12" borderId="19" xfId="0" applyFont="1" applyFill="1" applyBorder="1" applyAlignment="1">
      <alignment horizontal="center" vertical="center"/>
    </xf>
    <xf numFmtId="0" fontId="5" fillId="12" borderId="19" xfId="0" applyFont="1" applyFill="1" applyBorder="1" applyAlignment="1">
      <alignment horizontal="center"/>
    </xf>
    <xf numFmtId="0" fontId="5" fillId="12" borderId="8" xfId="0" applyFont="1" applyFill="1" applyBorder="1" applyAlignment="1">
      <alignment horizontal="center"/>
    </xf>
    <xf numFmtId="0" fontId="3" fillId="12" borderId="32" xfId="0" applyFont="1" applyFill="1" applyBorder="1" applyAlignment="1">
      <alignment horizontal="center"/>
    </xf>
    <xf numFmtId="0" fontId="10" fillId="11" borderId="0" xfId="0" applyFont="1" applyFill="1" applyAlignment="1">
      <alignment horizontal="right"/>
    </xf>
    <xf numFmtId="0" fontId="7" fillId="11" borderId="22" xfId="0" applyFont="1" applyFill="1" applyBorder="1"/>
    <xf numFmtId="0" fontId="7" fillId="11" borderId="23" xfId="0" applyFont="1" applyFill="1" applyBorder="1" applyAlignment="1">
      <alignment horizontal="center"/>
    </xf>
    <xf numFmtId="0" fontId="10" fillId="11" borderId="0" xfId="0" applyFont="1" applyFill="1"/>
    <xf numFmtId="1" fontId="0" fillId="0" borderId="0" xfId="0" applyNumberFormat="1"/>
    <xf numFmtId="2" fontId="0" fillId="0" borderId="0" xfId="0" applyNumberFormat="1"/>
    <xf numFmtId="1" fontId="10" fillId="11" borderId="0" xfId="0" applyNumberFormat="1" applyFont="1" applyFill="1" applyAlignment="1">
      <alignment horizontal="center"/>
    </xf>
    <xf numFmtId="1" fontId="10" fillId="11" borderId="0" xfId="0" applyNumberFormat="1" applyFont="1" applyFill="1" applyAlignment="1">
      <alignment horizontal="right"/>
    </xf>
    <xf numFmtId="0" fontId="10" fillId="11" borderId="30" xfId="0" applyFont="1" applyFill="1" applyBorder="1"/>
    <xf numFmtId="0" fontId="10" fillId="11" borderId="34" xfId="0" applyFont="1" applyFill="1" applyBorder="1" applyAlignment="1">
      <alignment horizontal="right"/>
    </xf>
    <xf numFmtId="1" fontId="10" fillId="11" borderId="34" xfId="0" applyNumberFormat="1" applyFont="1" applyFill="1" applyBorder="1" applyAlignment="1">
      <alignment horizontal="center"/>
    </xf>
    <xf numFmtId="1" fontId="7" fillId="4" borderId="24" xfId="0" applyNumberFormat="1" applyFont="1" applyFill="1" applyBorder="1" applyAlignment="1">
      <alignment horizontal="center"/>
    </xf>
    <xf numFmtId="9" fontId="5" fillId="11" borderId="0" xfId="1" applyFont="1" applyFill="1" applyBorder="1" applyAlignment="1">
      <alignment horizontal="center"/>
    </xf>
    <xf numFmtId="9" fontId="5" fillId="11" borderId="34" xfId="1" applyFont="1" applyFill="1" applyBorder="1" applyAlignment="1">
      <alignment horizontal="center"/>
    </xf>
    <xf numFmtId="0" fontId="7" fillId="4" borderId="9" xfId="0" applyFont="1" applyFill="1" applyBorder="1" applyAlignment="1">
      <alignment horizontal="center"/>
    </xf>
    <xf numFmtId="0" fontId="7" fillId="4" borderId="19" xfId="0" applyFont="1" applyFill="1" applyBorder="1" applyAlignment="1">
      <alignment horizontal="center"/>
    </xf>
    <xf numFmtId="0" fontId="5" fillId="9" borderId="11" xfId="0" applyFont="1" applyFill="1" applyBorder="1" applyAlignment="1">
      <alignment horizontal="center" vertical="center"/>
    </xf>
    <xf numFmtId="0" fontId="5" fillId="3" borderId="16" xfId="0" applyFont="1" applyFill="1" applyBorder="1" applyAlignment="1">
      <alignment horizontal="center" vertical="center" wrapText="1"/>
    </xf>
    <xf numFmtId="0" fontId="5" fillId="11" borderId="0" xfId="0" applyFont="1" applyFill="1" applyBorder="1" applyAlignment="1">
      <alignment horizontal="center" wrapText="1"/>
    </xf>
    <xf numFmtId="164" fontId="7" fillId="4" borderId="9" xfId="0" applyNumberFormat="1" applyFont="1" applyFill="1" applyBorder="1" applyAlignment="1">
      <alignment horizontal="center" vertical="center"/>
    </xf>
    <xf numFmtId="0" fontId="5" fillId="5" borderId="12" xfId="0" applyFont="1" applyFill="1" applyBorder="1" applyAlignment="1">
      <alignment horizontal="center" vertical="center"/>
    </xf>
    <xf numFmtId="0" fontId="13" fillId="11" borderId="17" xfId="0" applyFont="1" applyFill="1" applyBorder="1" applyAlignment="1"/>
    <xf numFmtId="0" fontId="14" fillId="11" borderId="17" xfId="0" applyFont="1" applyFill="1" applyBorder="1" applyAlignment="1"/>
    <xf numFmtId="0" fontId="7" fillId="4" borderId="17" xfId="0" applyFont="1" applyFill="1" applyBorder="1" applyAlignment="1">
      <alignment horizontal="center"/>
    </xf>
    <xf numFmtId="0" fontId="1" fillId="11" borderId="0" xfId="0" applyFont="1" applyFill="1" applyAlignment="1">
      <alignment horizontal="center" vertical="center"/>
    </xf>
    <xf numFmtId="0" fontId="7" fillId="11" borderId="23" xfId="0" applyFont="1" applyFill="1" applyBorder="1" applyAlignment="1">
      <alignment horizontal="right"/>
    </xf>
    <xf numFmtId="9" fontId="3" fillId="12" borderId="10" xfId="1" applyFont="1" applyFill="1" applyBorder="1" applyAlignment="1">
      <alignment horizontal="center"/>
    </xf>
    <xf numFmtId="9" fontId="5" fillId="10" borderId="39" xfId="1" applyFont="1" applyFill="1" applyBorder="1" applyAlignment="1">
      <alignment horizontal="center"/>
    </xf>
    <xf numFmtId="9" fontId="5" fillId="10" borderId="32" xfId="1" applyFont="1" applyFill="1" applyBorder="1" applyAlignment="1">
      <alignment horizontal="center"/>
    </xf>
    <xf numFmtId="9" fontId="5" fillId="10" borderId="12" xfId="1" applyFont="1" applyFill="1" applyBorder="1" applyAlignment="1">
      <alignment horizontal="center"/>
    </xf>
    <xf numFmtId="0" fontId="7" fillId="11" borderId="24" xfId="0" applyFont="1" applyFill="1" applyBorder="1"/>
    <xf numFmtId="0" fontId="10" fillId="11" borderId="34" xfId="0" applyFont="1" applyFill="1" applyBorder="1"/>
    <xf numFmtId="0" fontId="13" fillId="11" borderId="0" xfId="0" applyFont="1" applyFill="1" applyBorder="1" applyAlignment="1"/>
    <xf numFmtId="0" fontId="7" fillId="4" borderId="10" xfId="0" applyFont="1" applyFill="1" applyBorder="1" applyAlignment="1">
      <alignment horizontal="center"/>
    </xf>
    <xf numFmtId="0" fontId="7" fillId="4" borderId="22" xfId="0" applyFont="1" applyFill="1" applyBorder="1" applyAlignment="1"/>
    <xf numFmtId="0" fontId="7" fillId="4" borderId="24" xfId="0" applyFont="1" applyFill="1" applyBorder="1" applyAlignment="1"/>
    <xf numFmtId="0" fontId="17" fillId="11" borderId="0" xfId="0" applyFont="1" applyFill="1"/>
    <xf numFmtId="0" fontId="2" fillId="11" borderId="0" xfId="0" applyFont="1" applyFill="1"/>
    <xf numFmtId="0" fontId="3" fillId="4" borderId="24" xfId="0" applyFont="1" applyFill="1" applyBorder="1" applyAlignment="1">
      <alignment horizontal="center"/>
    </xf>
    <xf numFmtId="0" fontId="3" fillId="4" borderId="23" xfId="0" applyFont="1" applyFill="1" applyBorder="1" applyAlignment="1">
      <alignment horizontal="center"/>
    </xf>
    <xf numFmtId="0" fontId="7" fillId="11" borderId="0" xfId="0" applyFont="1" applyFill="1" applyBorder="1" applyAlignment="1"/>
    <xf numFmtId="0" fontId="3" fillId="11" borderId="0" xfId="0" applyFont="1" applyFill="1" applyBorder="1" applyAlignment="1">
      <alignment horizontal="center"/>
    </xf>
    <xf numFmtId="0" fontId="16" fillId="11" borderId="0" xfId="0" applyFont="1" applyFill="1"/>
    <xf numFmtId="0" fontId="16" fillId="11" borderId="0" xfId="0" applyFont="1" applyFill="1" applyAlignment="1">
      <alignment horizontal="center"/>
    </xf>
    <xf numFmtId="1" fontId="4" fillId="0" borderId="14" xfId="0" applyNumberFormat="1" applyFont="1" applyBorder="1"/>
    <xf numFmtId="0" fontId="16" fillId="11" borderId="0" xfId="0" applyFont="1" applyFill="1" applyAlignment="1">
      <alignment horizontal="right"/>
    </xf>
    <xf numFmtId="0" fontId="5" fillId="11" borderId="38" xfId="0" applyFont="1" applyFill="1" applyBorder="1"/>
    <xf numFmtId="9" fontId="5" fillId="11" borderId="38" xfId="1" applyFont="1" applyFill="1" applyBorder="1" applyAlignment="1">
      <alignment horizontal="center"/>
    </xf>
    <xf numFmtId="0" fontId="7" fillId="11" borderId="38" xfId="0" applyFont="1" applyFill="1" applyBorder="1" applyAlignment="1">
      <alignment horizontal="center"/>
    </xf>
    <xf numFmtId="165" fontId="10" fillId="11" borderId="0" xfId="0" applyNumberFormat="1" applyFont="1" applyFill="1" applyAlignment="1">
      <alignment horizontal="center"/>
    </xf>
    <xf numFmtId="0" fontId="16" fillId="11" borderId="0" xfId="0" applyFont="1" applyFill="1" applyAlignment="1">
      <alignment horizontal="center" vertical="center"/>
    </xf>
    <xf numFmtId="164" fontId="3" fillId="12" borderId="24" xfId="0" applyNumberFormat="1" applyFont="1" applyFill="1" applyBorder="1" applyAlignment="1">
      <alignment horizontal="center" vertical="center"/>
    </xf>
    <xf numFmtId="0" fontId="7" fillId="4" borderId="6" xfId="0" applyFont="1" applyFill="1" applyBorder="1"/>
    <xf numFmtId="0" fontId="7" fillId="4" borderId="22" xfId="0" applyFont="1" applyFill="1" applyBorder="1" applyAlignment="1">
      <alignment horizontal="left"/>
    </xf>
    <xf numFmtId="0" fontId="7" fillId="4" borderId="11" xfId="0" applyFont="1" applyFill="1" applyBorder="1"/>
    <xf numFmtId="0" fontId="7" fillId="4" borderId="8" xfId="0" applyFont="1" applyFill="1" applyBorder="1" applyAlignment="1">
      <alignment horizontal="left"/>
    </xf>
    <xf numFmtId="0" fontId="7" fillId="4" borderId="22" xfId="0" applyFont="1" applyFill="1" applyBorder="1" applyAlignment="1">
      <alignment horizontal="center"/>
    </xf>
    <xf numFmtId="0" fontId="7" fillId="4" borderId="18" xfId="0" applyFont="1" applyFill="1" applyBorder="1" applyAlignment="1">
      <alignment horizontal="left"/>
    </xf>
    <xf numFmtId="0" fontId="7" fillId="4" borderId="23" xfId="0" applyFont="1" applyFill="1" applyBorder="1" applyAlignment="1">
      <alignment horizontal="left"/>
    </xf>
    <xf numFmtId="0" fontId="7" fillId="4" borderId="9" xfId="0" applyFont="1" applyFill="1" applyBorder="1" applyAlignment="1">
      <alignment horizontal="left"/>
    </xf>
    <xf numFmtId="0" fontId="4" fillId="3" borderId="1" xfId="0" applyFont="1" applyFill="1" applyBorder="1" applyAlignment="1">
      <alignment horizontal="center"/>
    </xf>
    <xf numFmtId="0" fontId="4" fillId="3" borderId="20" xfId="0" applyFont="1" applyFill="1" applyBorder="1" applyAlignment="1">
      <alignment horizontal="center"/>
    </xf>
    <xf numFmtId="0" fontId="4" fillId="3" borderId="1" xfId="0" applyFont="1" applyFill="1" applyBorder="1"/>
    <xf numFmtId="0" fontId="1" fillId="3" borderId="1" xfId="0" applyFont="1" applyFill="1" applyBorder="1"/>
    <xf numFmtId="166" fontId="0" fillId="0" borderId="0" xfId="0" applyNumberFormat="1"/>
    <xf numFmtId="164" fontId="3" fillId="12" borderId="24" xfId="0" applyNumberFormat="1" applyFont="1" applyFill="1" applyBorder="1" applyAlignment="1">
      <alignment horizontal="center"/>
    </xf>
    <xf numFmtId="1" fontId="3" fillId="12" borderId="21" xfId="0" applyNumberFormat="1" applyFont="1" applyFill="1" applyBorder="1" applyAlignment="1">
      <alignment horizontal="center"/>
    </xf>
    <xf numFmtId="1" fontId="3" fillId="12" borderId="3" xfId="0" applyNumberFormat="1" applyFont="1" applyFill="1" applyBorder="1" applyAlignment="1">
      <alignment horizontal="center"/>
    </xf>
    <xf numFmtId="0" fontId="3" fillId="12" borderId="4" xfId="0" applyFont="1" applyFill="1" applyBorder="1" applyAlignment="1">
      <alignment horizontal="center"/>
    </xf>
    <xf numFmtId="1" fontId="3" fillId="12" borderId="20" xfId="0" applyNumberFormat="1" applyFont="1" applyFill="1" applyBorder="1" applyAlignment="1">
      <alignment horizontal="center"/>
    </xf>
    <xf numFmtId="1" fontId="3" fillId="12" borderId="1" xfId="0" applyNumberFormat="1" applyFont="1" applyFill="1" applyBorder="1" applyAlignment="1">
      <alignment horizontal="center"/>
    </xf>
    <xf numFmtId="0" fontId="3" fillId="12" borderId="2" xfId="0" applyFont="1" applyFill="1" applyBorder="1" applyAlignment="1">
      <alignment horizontal="center"/>
    </xf>
    <xf numFmtId="0" fontId="5" fillId="11" borderId="15" xfId="0" applyFont="1" applyFill="1" applyBorder="1" applyAlignment="1">
      <alignment horizontal="left"/>
    </xf>
    <xf numFmtId="0" fontId="5" fillId="11" borderId="15" xfId="0" applyFont="1" applyFill="1" applyBorder="1" applyAlignment="1">
      <alignment horizontal="center" vertical="center"/>
    </xf>
    <xf numFmtId="0" fontId="5" fillId="11" borderId="15" xfId="0" applyFont="1" applyFill="1" applyBorder="1" applyAlignment="1">
      <alignment horizontal="center"/>
    </xf>
    <xf numFmtId="1" fontId="5" fillId="11" borderId="0" xfId="0" applyNumberFormat="1" applyFont="1" applyFill="1" applyBorder="1" applyAlignment="1">
      <alignment horizontal="center"/>
    </xf>
    <xf numFmtId="1" fontId="5" fillId="11" borderId="11" xfId="0" applyNumberFormat="1" applyFont="1" applyFill="1" applyBorder="1" applyAlignment="1">
      <alignment horizontal="center"/>
    </xf>
    <xf numFmtId="1" fontId="5" fillId="11" borderId="16" xfId="0" applyNumberFormat="1" applyFont="1" applyFill="1" applyBorder="1" applyAlignment="1">
      <alignment horizontal="center"/>
    </xf>
    <xf numFmtId="1" fontId="5" fillId="11" borderId="12" xfId="0" applyNumberFormat="1" applyFont="1" applyFill="1" applyBorder="1" applyAlignment="1">
      <alignment horizontal="center"/>
    </xf>
    <xf numFmtId="9" fontId="5" fillId="11" borderId="12" xfId="1" applyFont="1" applyFill="1" applyBorder="1" applyAlignment="1">
      <alignment horizontal="center"/>
    </xf>
    <xf numFmtId="0" fontId="16" fillId="2" borderId="0" xfId="0" applyFont="1" applyFill="1" applyBorder="1"/>
    <xf numFmtId="0" fontId="3" fillId="2" borderId="0" xfId="0" applyFont="1" applyFill="1" applyBorder="1"/>
    <xf numFmtId="0" fontId="3" fillId="2" borderId="0" xfId="0" applyFont="1" applyFill="1" applyBorder="1" applyAlignment="1">
      <alignment horizontal="center" vertical="center"/>
    </xf>
    <xf numFmtId="0" fontId="3" fillId="2" borderId="0" xfId="0" applyFont="1" applyFill="1" applyBorder="1" applyAlignment="1">
      <alignment horizontal="center"/>
    </xf>
    <xf numFmtId="1" fontId="3" fillId="2" borderId="0" xfId="0" applyNumberFormat="1" applyFont="1" applyFill="1" applyBorder="1" applyAlignment="1">
      <alignment horizontal="center"/>
    </xf>
    <xf numFmtId="9" fontId="3" fillId="2" borderId="0" xfId="1" applyFont="1" applyFill="1" applyBorder="1" applyAlignment="1">
      <alignment horizontal="center"/>
    </xf>
    <xf numFmtId="0" fontId="16" fillId="2" borderId="0" xfId="0" applyFont="1" applyFill="1" applyBorder="1" applyAlignment="1">
      <alignment horizontal="center"/>
    </xf>
    <xf numFmtId="0" fontId="3" fillId="2" borderId="0" xfId="0" applyFont="1" applyFill="1" applyBorder="1" applyAlignment="1">
      <alignment horizontal="left"/>
    </xf>
    <xf numFmtId="0" fontId="16" fillId="2" borderId="0" xfId="0" applyFont="1" applyFill="1" applyBorder="1" applyAlignment="1">
      <alignment horizontal="center" vertical="center"/>
    </xf>
    <xf numFmtId="1" fontId="3" fillId="12" borderId="24" xfId="0" applyNumberFormat="1" applyFont="1" applyFill="1" applyBorder="1" applyAlignment="1">
      <alignment horizontal="center"/>
    </xf>
    <xf numFmtId="0" fontId="16" fillId="11" borderId="0" xfId="0" applyFont="1" applyFill="1" applyAlignment="1">
      <alignment horizontal="center"/>
    </xf>
    <xf numFmtId="0" fontId="6" fillId="11" borderId="0" xfId="0" applyFont="1" applyFill="1" applyAlignment="1">
      <alignment horizontal="center"/>
    </xf>
    <xf numFmtId="0" fontId="6" fillId="11" borderId="13" xfId="0" applyFont="1" applyFill="1" applyBorder="1" applyAlignment="1">
      <alignment horizontal="center"/>
    </xf>
    <xf numFmtId="0" fontId="6" fillId="11" borderId="14" xfId="0" applyFont="1" applyFill="1" applyBorder="1" applyAlignment="1">
      <alignment horizontal="center"/>
    </xf>
    <xf numFmtId="0" fontId="6" fillId="11" borderId="0" xfId="0" applyFont="1" applyFill="1" applyBorder="1" applyAlignment="1">
      <alignment horizontal="center"/>
    </xf>
    <xf numFmtId="0" fontId="5" fillId="10" borderId="36" xfId="0" applyFont="1" applyFill="1" applyBorder="1" applyAlignment="1">
      <alignment horizontal="center" vertical="center" wrapText="1"/>
    </xf>
    <xf numFmtId="0" fontId="5" fillId="10" borderId="16" xfId="0" applyFont="1" applyFill="1" applyBorder="1" applyAlignment="1">
      <alignment horizontal="center" vertical="center" wrapText="1"/>
    </xf>
    <xf numFmtId="0" fontId="5" fillId="10" borderId="7" xfId="0" applyFont="1" applyFill="1" applyBorder="1" applyAlignment="1">
      <alignment horizontal="center" vertical="center" wrapText="1"/>
    </xf>
    <xf numFmtId="0" fontId="10" fillId="11" borderId="18" xfId="0" applyFont="1" applyFill="1" applyBorder="1" applyAlignment="1">
      <alignment horizontal="right"/>
    </xf>
    <xf numFmtId="0" fontId="10" fillId="11" borderId="33" xfId="0" applyFont="1" applyFill="1" applyBorder="1" applyAlignment="1">
      <alignment horizontal="right"/>
    </xf>
    <xf numFmtId="0" fontId="7" fillId="4" borderId="8" xfId="0" applyFont="1" applyFill="1" applyBorder="1" applyAlignment="1">
      <alignment horizontal="center" wrapText="1"/>
    </xf>
    <xf numFmtId="0" fontId="7" fillId="4" borderId="9" xfId="0" applyFont="1" applyFill="1" applyBorder="1" applyAlignment="1">
      <alignment horizontal="center" wrapText="1"/>
    </xf>
    <xf numFmtId="0" fontId="7" fillId="4" borderId="11" xfId="0" applyFont="1" applyFill="1" applyBorder="1" applyAlignment="1">
      <alignment horizontal="center" wrapText="1"/>
    </xf>
    <xf numFmtId="0" fontId="7" fillId="4" borderId="0" xfId="0" applyFont="1" applyFill="1" applyBorder="1" applyAlignment="1">
      <alignment horizontal="center" wrapText="1"/>
    </xf>
    <xf numFmtId="0" fontId="7" fillId="4" borderId="5" xfId="0" applyFont="1" applyFill="1" applyBorder="1" applyAlignment="1">
      <alignment horizontal="center"/>
    </xf>
    <xf numFmtId="0" fontId="7" fillId="4" borderId="17" xfId="0" applyFont="1" applyFill="1" applyBorder="1" applyAlignment="1">
      <alignment horizontal="center"/>
    </xf>
    <xf numFmtId="0" fontId="7" fillId="4" borderId="28" xfId="0" applyFont="1" applyFill="1" applyBorder="1" applyAlignment="1">
      <alignment horizontal="center"/>
    </xf>
    <xf numFmtId="0" fontId="7" fillId="4" borderId="38" xfId="0" applyFont="1" applyFill="1" applyBorder="1" applyAlignment="1">
      <alignment horizontal="center"/>
    </xf>
    <xf numFmtId="0" fontId="13" fillId="11" borderId="17" xfId="0" applyFont="1" applyFill="1" applyBorder="1" applyAlignment="1">
      <alignment horizontal="center"/>
    </xf>
    <xf numFmtId="0" fontId="3" fillId="12" borderId="16" xfId="0" applyFont="1" applyFill="1" applyBorder="1" applyAlignment="1">
      <alignment horizontal="center" vertical="center"/>
    </xf>
    <xf numFmtId="0" fontId="3" fillId="12" borderId="7" xfId="0" applyFont="1" applyFill="1" applyBorder="1" applyAlignment="1">
      <alignment horizontal="center" vertical="center"/>
    </xf>
    <xf numFmtId="0" fontId="5" fillId="10" borderId="35" xfId="0" applyFont="1" applyFill="1" applyBorder="1" applyAlignment="1">
      <alignment horizontal="center"/>
    </xf>
    <xf numFmtId="0" fontId="5" fillId="10" borderId="29" xfId="0" applyFont="1" applyFill="1" applyBorder="1" applyAlignment="1">
      <alignment horizontal="center"/>
    </xf>
    <xf numFmtId="0" fontId="5" fillId="9" borderId="15" xfId="0" applyFont="1" applyFill="1" applyBorder="1" applyAlignment="1">
      <alignment horizontal="center" wrapText="1"/>
    </xf>
    <xf numFmtId="0" fontId="5" fillId="9" borderId="7" xfId="0" applyFont="1" applyFill="1" applyBorder="1" applyAlignment="1">
      <alignment horizontal="center" wrapText="1"/>
    </xf>
    <xf numFmtId="0" fontId="5" fillId="3" borderId="15" xfId="0" applyFont="1" applyFill="1" applyBorder="1" applyAlignment="1">
      <alignment horizontal="center" wrapText="1"/>
    </xf>
    <xf numFmtId="0" fontId="5" fillId="3" borderId="7" xfId="0" applyFont="1" applyFill="1" applyBorder="1" applyAlignment="1">
      <alignment horizontal="center" wrapText="1"/>
    </xf>
    <xf numFmtId="0" fontId="5" fillId="5" borderId="15" xfId="0" applyFont="1" applyFill="1" applyBorder="1" applyAlignment="1">
      <alignment horizontal="center" wrapText="1"/>
    </xf>
    <xf numFmtId="0" fontId="5" fillId="5" borderId="7" xfId="0" applyFont="1" applyFill="1" applyBorder="1" applyAlignment="1">
      <alignment horizontal="center" wrapText="1"/>
    </xf>
    <xf numFmtId="0" fontId="7" fillId="4" borderId="22" xfId="0" applyFont="1" applyFill="1" applyBorder="1" applyAlignment="1">
      <alignment horizontal="left"/>
    </xf>
    <xf numFmtId="0" fontId="7" fillId="4" borderId="24" xfId="0" applyFont="1" applyFill="1" applyBorder="1" applyAlignment="1">
      <alignment horizontal="left"/>
    </xf>
    <xf numFmtId="0" fontId="7" fillId="4" borderId="22" xfId="0" applyFont="1" applyFill="1" applyBorder="1" applyAlignment="1">
      <alignment horizontal="center"/>
    </xf>
    <xf numFmtId="0" fontId="7" fillId="4" borderId="24" xfId="0" applyFont="1" applyFill="1" applyBorder="1" applyAlignment="1">
      <alignment horizontal="center"/>
    </xf>
    <xf numFmtId="0" fontId="1" fillId="13" borderId="0" xfId="0" applyFont="1" applyFill="1" applyBorder="1" applyAlignment="1">
      <alignment horizontal="center"/>
    </xf>
    <xf numFmtId="0" fontId="1" fillId="3" borderId="1" xfId="0" applyFont="1" applyFill="1" applyBorder="1" applyAlignment="1">
      <alignment horizontal="center"/>
    </xf>
  </cellXfs>
  <cellStyles count="2">
    <cellStyle name="Normal" xfId="0" builtinId="0"/>
    <cellStyle name="Percent" xfId="1" builtinId="5"/>
  </cellStyles>
  <dxfs count="0"/>
  <tableStyles count="0" defaultTableStyle="TableStyleMedium9" defaultPivotStyle="PivotStyleLight16"/>
  <colors>
    <mruColors>
      <color rgb="FF009900"/>
      <color rgb="FF00FF00"/>
    </mru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X54"/>
  <sheetViews>
    <sheetView tabSelected="1" zoomScaleNormal="100" zoomScaleSheetLayoutView="148" workbookViewId="0">
      <selection activeCell="U8" sqref="U8"/>
    </sheetView>
  </sheetViews>
  <sheetFormatPr defaultRowHeight="11.25"/>
  <cols>
    <col min="1" max="1" width="3.42578125" style="1" customWidth="1"/>
    <col min="2" max="2" width="18" style="1" customWidth="1"/>
    <col min="3" max="3" width="6.28515625" style="38" bestFit="1" customWidth="1"/>
    <col min="4" max="4" width="4.28515625" style="1" bestFit="1" customWidth="1"/>
    <col min="5" max="5" width="8.42578125" style="1" customWidth="1"/>
    <col min="6" max="6" width="10" style="1" customWidth="1"/>
    <col min="7" max="7" width="7.42578125" style="1" customWidth="1"/>
    <col min="8" max="8" width="9" style="1" customWidth="1"/>
    <col min="9" max="9" width="8.42578125" style="1" customWidth="1"/>
    <col min="10" max="10" width="4.28515625" style="1" customWidth="1"/>
    <col min="11" max="11" width="5.5703125" style="1" customWidth="1"/>
    <col min="12" max="12" width="5.7109375" style="1" customWidth="1"/>
    <col min="13" max="17" width="5.5703125" style="1" bestFit="1" customWidth="1"/>
    <col min="18" max="18" width="4.5703125" style="1" bestFit="1" customWidth="1"/>
    <col min="19" max="19" width="5.85546875" style="1" customWidth="1"/>
    <col min="20" max="20" width="5.140625" style="1" customWidth="1"/>
    <col min="21" max="22" width="4.5703125" style="1" bestFit="1" customWidth="1"/>
    <col min="23" max="23" width="4.5703125" style="1" customWidth="1"/>
    <col min="24" max="24" width="4.42578125" style="1" customWidth="1"/>
    <col min="25" max="16384" width="9.140625" style="1"/>
  </cols>
  <sheetData>
    <row r="1" spans="1:24" ht="12" thickBot="1">
      <c r="A1" s="28"/>
      <c r="B1" s="28"/>
      <c r="C1" s="75"/>
      <c r="D1" s="28"/>
      <c r="E1" s="28"/>
      <c r="F1" s="28"/>
      <c r="G1" s="28"/>
      <c r="H1" s="28"/>
      <c r="I1" s="28"/>
      <c r="J1" s="28"/>
      <c r="K1" s="28"/>
      <c r="L1" s="28"/>
      <c r="M1" s="28"/>
      <c r="N1" s="28"/>
      <c r="O1" s="28"/>
      <c r="P1" s="28"/>
      <c r="Q1" s="28"/>
      <c r="R1" s="28"/>
      <c r="S1" s="28"/>
      <c r="T1" s="28"/>
      <c r="U1" s="28"/>
      <c r="V1" s="28"/>
      <c r="W1" s="28"/>
      <c r="X1" s="28"/>
    </row>
    <row r="2" spans="1:24" ht="11.25" customHeight="1" thickBot="1">
      <c r="A2" s="28"/>
      <c r="B2" s="160" t="s">
        <v>191</v>
      </c>
      <c r="C2" s="107" t="s">
        <v>0</v>
      </c>
      <c r="D2" s="44">
        <v>33</v>
      </c>
      <c r="E2" s="162" t="s">
        <v>34</v>
      </c>
      <c r="F2" s="163"/>
      <c r="G2" s="77">
        <v>0.77</v>
      </c>
      <c r="H2" s="151" t="s">
        <v>42</v>
      </c>
      <c r="I2" s="152"/>
      <c r="J2" s="152"/>
      <c r="K2" s="85" t="s">
        <v>32</v>
      </c>
      <c r="L2" s="86"/>
      <c r="M2" s="62">
        <f>SUM(Data1!J9)</f>
        <v>158.94</v>
      </c>
      <c r="N2" s="62" t="s">
        <v>78</v>
      </c>
      <c r="O2" s="85" t="s">
        <v>48</v>
      </c>
      <c r="P2" s="86"/>
      <c r="Q2" s="65" t="s">
        <v>49</v>
      </c>
      <c r="R2" s="84" t="s">
        <v>44</v>
      </c>
      <c r="S2" s="113" t="s">
        <v>158</v>
      </c>
      <c r="T2" s="114"/>
      <c r="U2" s="112" t="s">
        <v>19</v>
      </c>
      <c r="V2" s="111" t="s">
        <v>20</v>
      </c>
      <c r="W2" s="111" t="s">
        <v>21</v>
      </c>
      <c r="X2" s="83"/>
    </row>
    <row r="3" spans="1:24" ht="11.25" customHeight="1" thickBot="1">
      <c r="A3" s="28"/>
      <c r="B3" s="161"/>
      <c r="C3" s="107" t="s">
        <v>36</v>
      </c>
      <c r="D3" s="44">
        <v>65</v>
      </c>
      <c r="E3" s="10" t="s">
        <v>6</v>
      </c>
      <c r="F3" s="42" t="s">
        <v>7</v>
      </c>
      <c r="G3" s="78">
        <v>0.6</v>
      </c>
      <c r="H3" s="153"/>
      <c r="I3" s="154"/>
      <c r="J3" s="154"/>
      <c r="K3" s="85" t="s">
        <v>117</v>
      </c>
      <c r="L3" s="86"/>
      <c r="M3" s="62">
        <f>SUM(Data1!J12)</f>
        <v>140.63999999999999</v>
      </c>
      <c r="N3" s="62" t="s">
        <v>78</v>
      </c>
      <c r="O3" s="85" t="s">
        <v>50</v>
      </c>
      <c r="P3" s="86"/>
      <c r="Q3" s="44">
        <v>14</v>
      </c>
      <c r="R3" s="140">
        <v>30</v>
      </c>
      <c r="S3" s="175" t="s">
        <v>167</v>
      </c>
      <c r="T3" s="175"/>
      <c r="U3" s="117">
        <v>1</v>
      </c>
      <c r="V3" s="118">
        <v>3</v>
      </c>
      <c r="W3" s="119">
        <v>11</v>
      </c>
      <c r="X3" s="28"/>
    </row>
    <row r="4" spans="1:24" ht="11.25" customHeight="1" thickBot="1">
      <c r="A4" s="28"/>
      <c r="B4" s="103" t="s">
        <v>16</v>
      </c>
      <c r="C4" s="46">
        <v>175</v>
      </c>
      <c r="D4" s="108" t="s">
        <v>18</v>
      </c>
      <c r="E4" s="6" t="s">
        <v>8</v>
      </c>
      <c r="F4" s="7" t="s">
        <v>9</v>
      </c>
      <c r="G4" s="79">
        <v>0.7</v>
      </c>
      <c r="H4" s="155" t="s">
        <v>25</v>
      </c>
      <c r="I4" s="156"/>
      <c r="J4" s="50">
        <v>225</v>
      </c>
      <c r="K4" s="85" t="s">
        <v>40</v>
      </c>
      <c r="L4" s="86"/>
      <c r="M4" s="20">
        <f>SUM(Data1!J4)</f>
        <v>187</v>
      </c>
      <c r="N4" s="20" t="s">
        <v>78</v>
      </c>
      <c r="O4" s="85" t="s">
        <v>51</v>
      </c>
      <c r="P4" s="86"/>
      <c r="Q4" s="44">
        <v>13</v>
      </c>
      <c r="R4" s="140">
        <v>0</v>
      </c>
      <c r="S4" s="175" t="s">
        <v>168</v>
      </c>
      <c r="T4" s="175"/>
      <c r="U4" s="120">
        <v>26</v>
      </c>
      <c r="V4" s="121">
        <v>2</v>
      </c>
      <c r="W4" s="122">
        <v>11</v>
      </c>
      <c r="X4" s="28"/>
    </row>
    <row r="5" spans="1:24" ht="11.25" customHeight="1" thickBot="1">
      <c r="A5" s="28"/>
      <c r="B5" s="104" t="s">
        <v>157</v>
      </c>
      <c r="C5" s="102">
        <v>-10</v>
      </c>
      <c r="D5" s="109" t="s">
        <v>18</v>
      </c>
      <c r="E5" s="8" t="s">
        <v>10</v>
      </c>
      <c r="F5" s="9" t="s">
        <v>11</v>
      </c>
      <c r="G5" s="80">
        <v>0.8</v>
      </c>
      <c r="H5" s="155" t="s">
        <v>26</v>
      </c>
      <c r="I5" s="156"/>
      <c r="J5" s="50">
        <v>175</v>
      </c>
      <c r="K5" s="170" t="s">
        <v>165</v>
      </c>
      <c r="L5" s="171"/>
      <c r="M5" s="44">
        <v>140</v>
      </c>
      <c r="N5" s="20" t="s">
        <v>78</v>
      </c>
      <c r="O5" s="85" t="s">
        <v>52</v>
      </c>
      <c r="P5" s="86"/>
      <c r="Q5" s="89">
        <f>SUM(Data1!O5)</f>
        <v>1</v>
      </c>
      <c r="R5" s="90">
        <f>SUM(Data1!Q5)</f>
        <v>30</v>
      </c>
      <c r="S5" s="28"/>
      <c r="T5" s="28"/>
      <c r="U5" s="28"/>
      <c r="V5" s="28"/>
      <c r="W5" s="28"/>
      <c r="X5" s="28"/>
    </row>
    <row r="6" spans="1:24" ht="11.25" customHeight="1" thickBot="1">
      <c r="A6" s="28"/>
      <c r="B6" s="105" t="s">
        <v>17</v>
      </c>
      <c r="C6" s="45">
        <v>174</v>
      </c>
      <c r="D6" s="22" t="s">
        <v>18</v>
      </c>
      <c r="E6" s="10" t="s">
        <v>12</v>
      </c>
      <c r="F6" s="42" t="s">
        <v>13</v>
      </c>
      <c r="G6" s="78">
        <v>0.9</v>
      </c>
      <c r="H6" s="157" t="s">
        <v>24</v>
      </c>
      <c r="I6" s="158"/>
      <c r="J6" s="74">
        <f>SUM(Data1!A48)</f>
        <v>5</v>
      </c>
      <c r="K6" s="172" t="s">
        <v>164</v>
      </c>
      <c r="L6" s="173"/>
      <c r="M6" s="116">
        <v>4.7</v>
      </c>
      <c r="N6" s="20" t="s">
        <v>163</v>
      </c>
      <c r="O6" s="28"/>
      <c r="P6" s="28"/>
      <c r="Q6" s="28"/>
      <c r="R6" s="28"/>
      <c r="S6" s="28"/>
      <c r="T6" s="28"/>
      <c r="U6" s="28"/>
      <c r="V6" s="28"/>
      <c r="W6" s="28"/>
      <c r="X6" s="28"/>
    </row>
    <row r="7" spans="1:24" ht="11.25" customHeight="1">
      <c r="A7" s="28"/>
      <c r="B7" s="106" t="s">
        <v>22</v>
      </c>
      <c r="C7" s="70">
        <f>SUM(C6-C4)</f>
        <v>-1</v>
      </c>
      <c r="D7" s="110" t="s">
        <v>18</v>
      </c>
      <c r="E7" s="28"/>
      <c r="F7" s="97"/>
      <c r="G7" s="98"/>
      <c r="H7" s="99"/>
      <c r="I7" s="99"/>
      <c r="J7" s="28"/>
      <c r="K7" s="93" t="s">
        <v>147</v>
      </c>
      <c r="L7" s="93"/>
      <c r="M7" s="93"/>
      <c r="N7" s="57">
        <f>SUM(Data1!S26)</f>
        <v>6</v>
      </c>
      <c r="O7" s="94" t="s">
        <v>149</v>
      </c>
      <c r="P7" s="57">
        <f>SUM(Data1!W26)</f>
        <v>0</v>
      </c>
      <c r="Q7" s="93" t="s">
        <v>148</v>
      </c>
      <c r="R7" s="28"/>
      <c r="S7" s="28"/>
      <c r="T7" s="28"/>
      <c r="U7" s="28"/>
      <c r="V7" s="28"/>
      <c r="W7" s="28"/>
      <c r="X7" s="28"/>
    </row>
    <row r="8" spans="1:24" ht="11.25" customHeight="1">
      <c r="A8" s="28"/>
      <c r="B8" s="93"/>
      <c r="C8" s="101"/>
      <c r="D8" s="93"/>
      <c r="E8" s="28"/>
      <c r="F8" s="73"/>
      <c r="G8" s="72"/>
      <c r="H8" s="72"/>
      <c r="I8" s="72"/>
      <c r="J8" s="28"/>
      <c r="K8" s="28"/>
      <c r="L8" s="28"/>
      <c r="M8" s="28"/>
      <c r="N8" s="28"/>
      <c r="O8" s="28"/>
      <c r="P8" s="96" t="s">
        <v>166</v>
      </c>
      <c r="Q8" s="100">
        <f>SUM(Data1!AC24)</f>
        <v>-0.16666666666666666</v>
      </c>
      <c r="R8" s="28"/>
      <c r="S8" s="28"/>
      <c r="T8" s="28"/>
      <c r="U8" s="28"/>
      <c r="V8" s="28"/>
      <c r="W8" s="28"/>
      <c r="X8" s="28"/>
    </row>
    <row r="9" spans="1:24" ht="11.25" customHeight="1" thickBot="1">
      <c r="A9" s="28"/>
      <c r="B9" s="149" t="s">
        <v>31</v>
      </c>
      <c r="C9" s="149"/>
      <c r="D9" s="149"/>
      <c r="E9" s="150"/>
      <c r="F9" s="67" t="s">
        <v>4</v>
      </c>
      <c r="G9" s="68" t="s">
        <v>30</v>
      </c>
      <c r="H9" s="71" t="s">
        <v>5</v>
      </c>
      <c r="I9" s="146" t="s">
        <v>82</v>
      </c>
      <c r="J9" s="28"/>
      <c r="K9" s="28"/>
      <c r="L9" s="28"/>
      <c r="M9" s="28"/>
      <c r="N9" s="28"/>
      <c r="O9" s="28"/>
      <c r="P9" s="96" t="s">
        <v>159</v>
      </c>
      <c r="Q9" s="57">
        <f>SUM(Data1!K26)</f>
        <v>55</v>
      </c>
      <c r="R9" s="94" t="s">
        <v>149</v>
      </c>
      <c r="S9" s="28"/>
      <c r="T9" s="28"/>
      <c r="U9" s="96"/>
      <c r="V9" s="28"/>
      <c r="W9" s="28"/>
      <c r="X9" s="28"/>
    </row>
    <row r="10" spans="1:24" ht="11.25" customHeight="1" thickBot="1">
      <c r="A10" s="28"/>
      <c r="B10" s="159" t="s">
        <v>79</v>
      </c>
      <c r="C10" s="159"/>
      <c r="D10" s="159"/>
      <c r="E10" s="159"/>
      <c r="F10" s="164" t="s">
        <v>80</v>
      </c>
      <c r="G10" s="166" t="s">
        <v>80</v>
      </c>
      <c r="H10" s="168" t="s">
        <v>80</v>
      </c>
      <c r="I10" s="147"/>
      <c r="J10" s="69"/>
      <c r="K10" s="91"/>
      <c r="L10" s="91"/>
      <c r="M10" s="92"/>
      <c r="N10" s="92"/>
      <c r="O10" s="83"/>
      <c r="P10" s="28"/>
      <c r="Q10" s="28"/>
      <c r="R10" s="28"/>
      <c r="S10" s="28"/>
      <c r="T10" s="28"/>
      <c r="U10" s="28"/>
      <c r="V10" s="28"/>
      <c r="W10" s="28"/>
      <c r="X10" s="28"/>
    </row>
    <row r="11" spans="1:24" ht="13.5" thickBot="1">
      <c r="A11" s="28"/>
      <c r="B11" s="49" t="s">
        <v>15</v>
      </c>
      <c r="C11" s="47" t="s">
        <v>1</v>
      </c>
      <c r="D11" s="48" t="s">
        <v>2</v>
      </c>
      <c r="E11" s="66" t="s">
        <v>3</v>
      </c>
      <c r="F11" s="165"/>
      <c r="G11" s="167"/>
      <c r="H11" s="169"/>
      <c r="I11" s="148"/>
      <c r="J11" s="69"/>
      <c r="K11" s="28"/>
      <c r="L11" s="28"/>
      <c r="M11" s="28"/>
      <c r="N11" s="28"/>
      <c r="O11" s="83" t="s">
        <v>81</v>
      </c>
      <c r="P11" s="28"/>
      <c r="Q11" s="28"/>
      <c r="R11" s="28"/>
      <c r="S11" s="28"/>
      <c r="T11" s="28"/>
      <c r="U11" s="28"/>
      <c r="V11" s="28"/>
      <c r="W11" s="28"/>
      <c r="X11" s="28"/>
    </row>
    <row r="12" spans="1:24">
      <c r="A12" s="28"/>
      <c r="B12" s="17" t="s">
        <v>47</v>
      </c>
      <c r="C12" s="32">
        <v>135</v>
      </c>
      <c r="D12" s="3">
        <v>1</v>
      </c>
      <c r="E12" s="21">
        <f>SUM(Data1!F2)</f>
        <v>135</v>
      </c>
      <c r="F12" s="29">
        <f>SUM(Data1!G2)</f>
        <v>116.3835</v>
      </c>
      <c r="G12" s="30">
        <f>SUM(Data1!H2)</f>
        <v>101.8845</v>
      </c>
      <c r="H12" s="31">
        <f>SUM(Data1!I2)</f>
        <v>90.301500000000004</v>
      </c>
      <c r="I12" s="43">
        <f t="shared" ref="I12:I38" si="0">SUM(E12/C$6)</f>
        <v>0.77586206896551724</v>
      </c>
      <c r="J12" s="63"/>
      <c r="K12" s="174" t="s">
        <v>53</v>
      </c>
      <c r="L12" s="174"/>
      <c r="M12" s="174"/>
      <c r="N12" s="174"/>
      <c r="O12" s="174"/>
      <c r="P12" s="174"/>
      <c r="Q12" s="174"/>
      <c r="R12" s="174"/>
      <c r="S12" s="174"/>
      <c r="T12" s="174"/>
      <c r="U12" s="174"/>
      <c r="V12" s="28"/>
      <c r="W12" s="28"/>
      <c r="X12" s="28"/>
    </row>
    <row r="13" spans="1:24" ht="12" thickBot="1">
      <c r="A13" s="28"/>
      <c r="B13" s="11" t="s">
        <v>180</v>
      </c>
      <c r="C13" s="33">
        <v>135</v>
      </c>
      <c r="D13" s="2">
        <v>2</v>
      </c>
      <c r="E13" s="21">
        <f>SUM(Data1!F3)</f>
        <v>141.75</v>
      </c>
      <c r="F13" s="29">
        <f>SUM(Data1!G3)</f>
        <v>122.202675</v>
      </c>
      <c r="G13" s="30">
        <f>SUM(Data1!H3)</f>
        <v>106.97872500000001</v>
      </c>
      <c r="H13" s="31">
        <f>SUM(Data1!I3)</f>
        <v>94.816575</v>
      </c>
      <c r="I13" s="43">
        <f t="shared" si="0"/>
        <v>0.81465517241379315</v>
      </c>
      <c r="J13" s="63"/>
      <c r="K13" s="143" t="s">
        <v>76</v>
      </c>
      <c r="L13" s="144"/>
      <c r="M13" s="144"/>
      <c r="N13" s="144"/>
      <c r="O13" s="144"/>
      <c r="P13" s="28"/>
      <c r="Q13" s="145" t="s">
        <v>77</v>
      </c>
      <c r="R13" s="145"/>
      <c r="S13" s="145"/>
      <c r="T13" s="145"/>
      <c r="U13" s="145"/>
      <c r="V13" s="28"/>
      <c r="W13" s="28"/>
      <c r="X13" s="28"/>
    </row>
    <row r="14" spans="1:24" ht="12" thickBot="1">
      <c r="A14" s="28"/>
      <c r="B14" s="11" t="s">
        <v>181</v>
      </c>
      <c r="C14" s="33">
        <v>135</v>
      </c>
      <c r="D14" s="2">
        <v>3</v>
      </c>
      <c r="E14" s="21">
        <f>SUM(Data1!F4)</f>
        <v>146.88000000000002</v>
      </c>
      <c r="F14" s="29">
        <f>SUM(Data1!G4)</f>
        <v>126.62524800000001</v>
      </c>
      <c r="G14" s="30">
        <f>SUM(Data1!H4)</f>
        <v>110.85033600000003</v>
      </c>
      <c r="H14" s="31">
        <f>SUM(Data1!I4)</f>
        <v>98.248032000000023</v>
      </c>
      <c r="I14" s="43">
        <f t="shared" si="0"/>
        <v>0.84413793103448287</v>
      </c>
      <c r="J14" s="63"/>
      <c r="K14" s="52" t="s">
        <v>70</v>
      </c>
      <c r="L14" s="81"/>
      <c r="M14" s="81"/>
      <c r="N14" s="76" t="s">
        <v>49</v>
      </c>
      <c r="O14" s="53" t="s">
        <v>44</v>
      </c>
      <c r="P14" s="28"/>
      <c r="Q14" s="52" t="s">
        <v>192</v>
      </c>
      <c r="R14" s="81"/>
      <c r="S14" s="81"/>
      <c r="T14" s="76" t="s">
        <v>49</v>
      </c>
      <c r="U14" s="53" t="s">
        <v>44</v>
      </c>
      <c r="V14" s="28"/>
      <c r="W14" s="28"/>
      <c r="X14" s="28"/>
    </row>
    <row r="15" spans="1:24">
      <c r="A15" s="28"/>
      <c r="B15" s="11" t="s">
        <v>182</v>
      </c>
      <c r="C15" s="33">
        <v>175</v>
      </c>
      <c r="D15" s="2">
        <v>10</v>
      </c>
      <c r="E15" s="21">
        <f>SUM(Data1!F5)</f>
        <v>231.875</v>
      </c>
      <c r="F15" s="29">
        <f>SUM(Data1!G5)</f>
        <v>199.8994375</v>
      </c>
      <c r="G15" s="30">
        <f>SUM(Data1!H5)</f>
        <v>174.99606250000002</v>
      </c>
      <c r="H15" s="31">
        <f>SUM(Data1!I5)</f>
        <v>155.10118750000001</v>
      </c>
      <c r="I15" s="43">
        <f t="shared" si="0"/>
        <v>1.3326149425287357</v>
      </c>
      <c r="J15" s="63"/>
      <c r="K15" s="54" t="s">
        <v>71</v>
      </c>
      <c r="L15" s="54"/>
      <c r="M15" s="54"/>
      <c r="N15" s="58">
        <f>SUM(Data1!N15)</f>
        <v>7</v>
      </c>
      <c r="O15" s="57">
        <f>SUM(Data1!O15)</f>
        <v>15</v>
      </c>
      <c r="P15" s="28"/>
      <c r="Q15" s="54" t="s">
        <v>193</v>
      </c>
      <c r="R15" s="54"/>
      <c r="S15" s="54"/>
      <c r="T15" s="51">
        <f>SUM(Data1!N20)</f>
        <v>5</v>
      </c>
      <c r="U15" s="57">
        <f>SUM(Data1!O20)</f>
        <v>45</v>
      </c>
      <c r="V15" s="28"/>
      <c r="W15" s="28"/>
      <c r="X15" s="28"/>
    </row>
    <row r="16" spans="1:24">
      <c r="A16" s="28"/>
      <c r="B16" s="11" t="s">
        <v>183</v>
      </c>
      <c r="C16" s="33">
        <v>175</v>
      </c>
      <c r="D16" s="2">
        <v>5</v>
      </c>
      <c r="E16" s="21">
        <f>SUM(Data1!F6)</f>
        <v>203</v>
      </c>
      <c r="F16" s="29">
        <f>SUM(Data1!G6)</f>
        <v>175.00629999999998</v>
      </c>
      <c r="G16" s="30">
        <f>SUM(Data1!H6)</f>
        <v>153.20410000000001</v>
      </c>
      <c r="H16" s="31">
        <f>SUM(Data1!I6)</f>
        <v>135.7867</v>
      </c>
      <c r="I16" s="43">
        <f t="shared" si="0"/>
        <v>1.1666666666666667</v>
      </c>
      <c r="J16" s="63"/>
      <c r="K16" s="54" t="s">
        <v>72</v>
      </c>
      <c r="L16" s="54"/>
      <c r="M16" s="54"/>
      <c r="N16" s="58">
        <f>SUM(Data1!N16)</f>
        <v>3</v>
      </c>
      <c r="O16" s="57">
        <f>SUM(Data1!O16)</f>
        <v>37.5</v>
      </c>
      <c r="P16" s="28"/>
      <c r="Q16" s="54" t="s">
        <v>195</v>
      </c>
      <c r="R16" s="54"/>
      <c r="S16" s="54"/>
      <c r="T16" s="51">
        <f>SUM(Data1!N21)</f>
        <v>2</v>
      </c>
      <c r="U16" s="57">
        <f>SUM(Data1!O21)</f>
        <v>52.5</v>
      </c>
      <c r="V16" s="28"/>
      <c r="W16" s="28"/>
      <c r="X16" s="28"/>
    </row>
    <row r="17" spans="1:24">
      <c r="A17" s="28"/>
      <c r="B17" s="11" t="s">
        <v>184</v>
      </c>
      <c r="C17" s="33">
        <v>135</v>
      </c>
      <c r="D17" s="2">
        <v>6</v>
      </c>
      <c r="E17" s="21">
        <f>SUM(Data1!F7)</f>
        <v>160.65</v>
      </c>
      <c r="F17" s="29">
        <f>SUM(Data1!G7)</f>
        <v>138.496365</v>
      </c>
      <c r="G17" s="30">
        <f>SUM(Data1!H7)</f>
        <v>121.24255500000001</v>
      </c>
      <c r="H17" s="31">
        <f>SUM(Data1!I7)</f>
        <v>107.45878500000001</v>
      </c>
      <c r="I17" s="43">
        <f t="shared" si="0"/>
        <v>0.9232758620689655</v>
      </c>
      <c r="J17" s="63"/>
      <c r="K17" s="54" t="s">
        <v>73</v>
      </c>
      <c r="L17" s="54"/>
      <c r="M17" s="54"/>
      <c r="N17" s="58">
        <f>SUM(Data1!N17)</f>
        <v>1</v>
      </c>
      <c r="O17" s="57">
        <f>SUM(Data1!O17)</f>
        <v>48.75</v>
      </c>
      <c r="P17" s="28"/>
      <c r="Q17" s="54" t="s">
        <v>196</v>
      </c>
      <c r="R17" s="54"/>
      <c r="S17" s="54"/>
      <c r="T17" s="51">
        <f>SUM(Data1!N22)</f>
        <v>1</v>
      </c>
      <c r="U17" s="57">
        <f>SUM(Data1!O22)</f>
        <v>26.25</v>
      </c>
      <c r="V17" s="28"/>
      <c r="W17" s="28"/>
      <c r="X17" s="28"/>
    </row>
    <row r="18" spans="1:24">
      <c r="A18" s="28"/>
      <c r="B18" s="11" t="s">
        <v>188</v>
      </c>
      <c r="C18" s="33">
        <v>135</v>
      </c>
      <c r="D18" s="2">
        <v>7</v>
      </c>
      <c r="E18" s="21">
        <f>SUM(Data1!F8)</f>
        <v>165.375</v>
      </c>
      <c r="F18" s="29">
        <f>SUM(Data1!G8)</f>
        <v>142.56978749999999</v>
      </c>
      <c r="G18" s="30">
        <f>SUM(Data1!H8)</f>
        <v>124.80851250000001</v>
      </c>
      <c r="H18" s="31">
        <f>SUM(Data1!I8)</f>
        <v>110.61933750000001</v>
      </c>
      <c r="I18" s="43">
        <f t="shared" si="0"/>
        <v>0.95043103448275867</v>
      </c>
      <c r="J18" s="63"/>
      <c r="K18" s="54" t="s">
        <v>74</v>
      </c>
      <c r="L18" s="54"/>
      <c r="M18" s="54"/>
      <c r="N18" s="58">
        <f>SUM(Data1!N18)</f>
        <v>0</v>
      </c>
      <c r="O18" s="57">
        <f>SUM(Data1!O18)</f>
        <v>54.375</v>
      </c>
      <c r="P18" s="28"/>
      <c r="Q18" s="54" t="s">
        <v>197</v>
      </c>
      <c r="R18" s="54"/>
      <c r="S18" s="54"/>
      <c r="T18" s="51">
        <f>SUM(Data1!N23)</f>
        <v>0</v>
      </c>
      <c r="U18" s="57">
        <f>SUM(Data1!O23)</f>
        <v>43.125</v>
      </c>
      <c r="V18" s="28"/>
      <c r="W18" s="28"/>
      <c r="X18" s="28"/>
    </row>
    <row r="19" spans="1:24" ht="10.5" customHeight="1">
      <c r="A19" s="28"/>
      <c r="B19" s="11" t="s">
        <v>189</v>
      </c>
      <c r="C19" s="33">
        <v>135</v>
      </c>
      <c r="D19" s="2">
        <v>8</v>
      </c>
      <c r="E19" s="21">
        <f>SUM(Data1!F9)</f>
        <v>169.56</v>
      </c>
      <c r="F19" s="29">
        <f>SUM(Data1!G9)</f>
        <v>146.17767599999999</v>
      </c>
      <c r="G19" s="30">
        <f>SUM(Data1!H9)</f>
        <v>127.96693200000001</v>
      </c>
      <c r="H19" s="31">
        <f>SUM(Data1!I9)</f>
        <v>113.41868400000001</v>
      </c>
      <c r="I19" s="43">
        <f t="shared" si="0"/>
        <v>0.97448275862068967</v>
      </c>
      <c r="J19" s="63"/>
      <c r="K19" s="54" t="s">
        <v>75</v>
      </c>
      <c r="L19" s="54"/>
      <c r="M19" s="54"/>
      <c r="N19" s="58">
        <f>SUM(Data1!N19)</f>
        <v>0</v>
      </c>
      <c r="O19" s="57">
        <f>SUM(Data1!O19)</f>
        <v>27.1875</v>
      </c>
      <c r="P19" s="28"/>
      <c r="Q19" s="59" t="s">
        <v>194</v>
      </c>
      <c r="R19" s="82"/>
      <c r="S19" s="82"/>
      <c r="T19" s="60">
        <f>SUM(Data1!N24)</f>
        <v>0</v>
      </c>
      <c r="U19" s="61">
        <f>SUM(Data1!O24)</f>
        <v>21.5625</v>
      </c>
      <c r="V19" s="28"/>
      <c r="W19" s="28"/>
      <c r="X19" s="28"/>
    </row>
    <row r="20" spans="1:24">
      <c r="A20" s="28"/>
      <c r="B20" s="11" t="s">
        <v>190</v>
      </c>
      <c r="C20" s="2">
        <v>560</v>
      </c>
      <c r="D20" s="2">
        <v>15</v>
      </c>
      <c r="E20" s="21">
        <f>SUM(Data1!F10)</f>
        <v>837.2</v>
      </c>
      <c r="F20" s="29">
        <f>SUM(Data1!G10)</f>
        <v>721.75012000000004</v>
      </c>
      <c r="G20" s="30">
        <f>SUM(Data1!H10)</f>
        <v>631.8348400000001</v>
      </c>
      <c r="H20" s="31">
        <f>SUM(Data1!I10)</f>
        <v>560.00308000000007</v>
      </c>
      <c r="I20" s="43">
        <f t="shared" si="0"/>
        <v>4.8114942528735636</v>
      </c>
      <c r="J20" s="63"/>
      <c r="K20" s="88"/>
      <c r="L20" s="88"/>
      <c r="M20" s="88"/>
      <c r="N20" s="88"/>
      <c r="O20" s="88"/>
      <c r="P20" s="28"/>
      <c r="Q20" s="28"/>
      <c r="R20" s="28"/>
      <c r="S20" s="28"/>
      <c r="T20" s="28"/>
      <c r="U20" s="28"/>
      <c r="V20" s="28"/>
      <c r="W20" s="28"/>
      <c r="X20" s="28"/>
    </row>
    <row r="21" spans="1:24">
      <c r="A21" s="28"/>
      <c r="B21" s="18" t="s">
        <v>46</v>
      </c>
      <c r="C21" s="34">
        <v>135</v>
      </c>
      <c r="D21" s="4">
        <v>10</v>
      </c>
      <c r="E21" s="21">
        <f>SUM(Data1!F11)</f>
        <v>178.875</v>
      </c>
      <c r="F21" s="29">
        <f>SUM(Data1!G11)</f>
        <v>154.20813749999999</v>
      </c>
      <c r="G21" s="30">
        <f>SUM(Data1!H11)</f>
        <v>134.9969625</v>
      </c>
      <c r="H21" s="31">
        <f>SUM(Data1!I11)</f>
        <v>119.64948750000001</v>
      </c>
      <c r="I21" s="43">
        <f t="shared" si="0"/>
        <v>1.0280172413793103</v>
      </c>
      <c r="J21" s="63"/>
      <c r="K21" s="87" t="s">
        <v>118</v>
      </c>
      <c r="L21" s="28"/>
      <c r="M21" s="28"/>
      <c r="N21" s="28"/>
      <c r="O21" s="28"/>
      <c r="P21" s="28"/>
      <c r="Q21" s="28"/>
      <c r="R21" s="28"/>
      <c r="S21" s="51" t="s">
        <v>54</v>
      </c>
      <c r="T21" s="28"/>
      <c r="U21" s="28"/>
      <c r="V21" s="28"/>
      <c r="W21" s="28"/>
      <c r="X21" s="28"/>
    </row>
    <row r="22" spans="1:24">
      <c r="A22" s="28"/>
      <c r="B22" s="12" t="s">
        <v>175</v>
      </c>
      <c r="C22" s="34">
        <v>56</v>
      </c>
      <c r="D22" s="4">
        <v>6</v>
      </c>
      <c r="E22" s="21">
        <f>SUM(Data1!F12)</f>
        <v>66.64</v>
      </c>
      <c r="F22" s="29">
        <f>SUM(Data1!G12)</f>
        <v>57.450344000000001</v>
      </c>
      <c r="G22" s="30">
        <f>SUM(Data1!H12)</f>
        <v>50.293208</v>
      </c>
      <c r="H22" s="31">
        <f>SUM(Data1!I12)</f>
        <v>44.575496000000001</v>
      </c>
      <c r="I22" s="43">
        <f t="shared" si="0"/>
        <v>0.38298850574712645</v>
      </c>
      <c r="J22" s="63"/>
      <c r="K22" s="54" t="s">
        <v>119</v>
      </c>
      <c r="L22" s="28"/>
      <c r="M22" s="54" t="s">
        <v>124</v>
      </c>
      <c r="N22" s="54" t="s">
        <v>125</v>
      </c>
      <c r="O22" s="54" t="s">
        <v>126</v>
      </c>
      <c r="P22" s="54" t="s">
        <v>127</v>
      </c>
      <c r="Q22" s="54" t="s">
        <v>128</v>
      </c>
      <c r="R22" s="54" t="s">
        <v>129</v>
      </c>
      <c r="S22" s="54" t="s">
        <v>130</v>
      </c>
      <c r="T22" s="28"/>
      <c r="U22" s="28"/>
      <c r="V22" s="28"/>
      <c r="W22" s="28"/>
      <c r="X22" s="28"/>
    </row>
    <row r="23" spans="1:24">
      <c r="A23" s="28"/>
      <c r="B23" s="12" t="s">
        <v>176</v>
      </c>
      <c r="C23" s="34">
        <v>135</v>
      </c>
      <c r="D23" s="4">
        <v>12</v>
      </c>
      <c r="E23" s="21">
        <f>SUM(Data1!F13)</f>
        <v>187.38</v>
      </c>
      <c r="F23" s="29">
        <f>SUM(Data1!G13)</f>
        <v>161.54029799999998</v>
      </c>
      <c r="G23" s="30">
        <f>SUM(Data1!H13)</f>
        <v>141.41568599999999</v>
      </c>
      <c r="H23" s="31">
        <f>SUM(Data1!I13)</f>
        <v>125.33848200000001</v>
      </c>
      <c r="I23" s="43">
        <f t="shared" si="0"/>
        <v>1.076896551724138</v>
      </c>
      <c r="J23" s="63"/>
      <c r="K23" s="54" t="s">
        <v>120</v>
      </c>
      <c r="L23" s="28"/>
      <c r="M23" s="54" t="s">
        <v>122</v>
      </c>
      <c r="N23" s="54" t="s">
        <v>131</v>
      </c>
      <c r="O23" s="54" t="s">
        <v>132</v>
      </c>
      <c r="P23" s="54" t="s">
        <v>133</v>
      </c>
      <c r="Q23" s="54" t="s">
        <v>134</v>
      </c>
      <c r="R23" s="54" t="s">
        <v>135</v>
      </c>
      <c r="S23" s="54" t="s">
        <v>136</v>
      </c>
      <c r="T23" s="28"/>
      <c r="U23" s="28"/>
      <c r="V23" s="28"/>
      <c r="W23" s="28"/>
      <c r="X23" s="28"/>
    </row>
    <row r="24" spans="1:24">
      <c r="A24" s="28"/>
      <c r="B24" s="12" t="s">
        <v>177</v>
      </c>
      <c r="C24" s="34">
        <v>135</v>
      </c>
      <c r="D24" s="4">
        <v>13</v>
      </c>
      <c r="E24" s="21">
        <f>SUM(Data1!F14)</f>
        <v>193.32</v>
      </c>
      <c r="F24" s="29">
        <f>SUM(Data1!G14)</f>
        <v>166.66117199999999</v>
      </c>
      <c r="G24" s="30">
        <f>SUM(Data1!H14)</f>
        <v>145.89860400000001</v>
      </c>
      <c r="H24" s="31">
        <f>SUM(Data1!I14)</f>
        <v>129.31174799999999</v>
      </c>
      <c r="I24" s="43">
        <f t="shared" si="0"/>
        <v>1.1110344827586207</v>
      </c>
      <c r="J24" s="64"/>
      <c r="K24" s="54" t="s">
        <v>121</v>
      </c>
      <c r="L24" s="28"/>
      <c r="M24" s="54" t="s">
        <v>123</v>
      </c>
      <c r="N24" s="54" t="s">
        <v>137</v>
      </c>
      <c r="O24" s="54" t="s">
        <v>138</v>
      </c>
      <c r="P24" s="54" t="s">
        <v>139</v>
      </c>
      <c r="Q24" s="54" t="s">
        <v>140</v>
      </c>
      <c r="R24" s="54" t="s">
        <v>141</v>
      </c>
      <c r="S24" s="54" t="s">
        <v>142</v>
      </c>
      <c r="T24" s="28"/>
      <c r="U24" s="28"/>
      <c r="V24" s="28"/>
      <c r="W24" s="28"/>
      <c r="X24" s="28"/>
    </row>
    <row r="25" spans="1:24">
      <c r="A25" s="28"/>
      <c r="B25" s="12" t="s">
        <v>178</v>
      </c>
      <c r="C25" s="34">
        <v>135</v>
      </c>
      <c r="D25" s="4">
        <v>14</v>
      </c>
      <c r="E25" s="21">
        <f>SUM(Data1!F15)</f>
        <v>196.69500000000002</v>
      </c>
      <c r="F25" s="29">
        <f>SUM(Data1!G15)</f>
        <v>169.57075950000001</v>
      </c>
      <c r="G25" s="30">
        <f>SUM(Data1!H15)</f>
        <v>148.44571650000003</v>
      </c>
      <c r="H25" s="31">
        <f>SUM(Data1!I15)</f>
        <v>131.56928550000003</v>
      </c>
      <c r="I25" s="43">
        <f t="shared" si="0"/>
        <v>1.1304310344827588</v>
      </c>
      <c r="J25" s="63"/>
      <c r="K25" s="28"/>
      <c r="L25" s="28"/>
      <c r="M25" s="28"/>
      <c r="N25" s="28"/>
      <c r="O25" s="28"/>
      <c r="P25" s="28"/>
      <c r="Q25" s="28"/>
      <c r="R25" s="28"/>
      <c r="S25" s="28"/>
      <c r="T25" s="28"/>
      <c r="U25" s="28"/>
      <c r="V25" s="28"/>
      <c r="W25" s="28"/>
      <c r="X25" s="28"/>
    </row>
    <row r="26" spans="1:24">
      <c r="A26" s="28"/>
      <c r="B26" s="12" t="s">
        <v>185</v>
      </c>
      <c r="C26" s="34">
        <v>135</v>
      </c>
      <c r="D26" s="4">
        <v>15</v>
      </c>
      <c r="E26" s="21">
        <f>SUM(Data1!F16)</f>
        <v>201.82500000000002</v>
      </c>
      <c r="F26" s="29">
        <f>SUM(Data1!G16)</f>
        <v>173.99333250000001</v>
      </c>
      <c r="G26" s="30">
        <f>SUM(Data1!H16)</f>
        <v>152.31732750000003</v>
      </c>
      <c r="H26" s="31">
        <f>SUM(Data1!I16)</f>
        <v>135.00074250000003</v>
      </c>
      <c r="I26" s="43">
        <f t="shared" si="0"/>
        <v>1.1599137931034484</v>
      </c>
      <c r="J26" s="63"/>
      <c r="K26" s="142" t="s">
        <v>116</v>
      </c>
      <c r="L26" s="142"/>
      <c r="M26" s="142"/>
      <c r="N26" s="141" t="s">
        <v>114</v>
      </c>
      <c r="O26" s="141"/>
      <c r="P26" s="141"/>
      <c r="Q26" s="141"/>
      <c r="R26" s="28"/>
      <c r="S26" s="28"/>
      <c r="T26" s="28"/>
      <c r="U26" s="28"/>
      <c r="V26" s="28"/>
      <c r="W26" s="28"/>
      <c r="X26" s="28"/>
    </row>
    <row r="27" spans="1:24">
      <c r="A27" s="28"/>
      <c r="B27" s="12" t="s">
        <v>186</v>
      </c>
      <c r="C27" s="34">
        <v>225</v>
      </c>
      <c r="D27" s="4">
        <v>1</v>
      </c>
      <c r="E27" s="21">
        <f>SUM(Data1!F17)</f>
        <v>225</v>
      </c>
      <c r="F27" s="29">
        <f>SUM(Data1!G17)</f>
        <v>193.9725</v>
      </c>
      <c r="G27" s="30">
        <f>SUM(Data1!H17)</f>
        <v>169.8075</v>
      </c>
      <c r="H27" s="31">
        <f>SUM(Data1!I17)</f>
        <v>150.5025</v>
      </c>
      <c r="I27" s="43">
        <f t="shared" si="0"/>
        <v>1.2931034482758621</v>
      </c>
      <c r="J27" s="63"/>
      <c r="K27" s="54" t="s">
        <v>83</v>
      </c>
      <c r="L27" s="54" t="s">
        <v>84</v>
      </c>
      <c r="M27" s="54" t="s">
        <v>85</v>
      </c>
      <c r="N27" s="54" t="s">
        <v>86</v>
      </c>
      <c r="O27" s="54" t="s">
        <v>87</v>
      </c>
      <c r="P27" s="54" t="s">
        <v>88</v>
      </c>
      <c r="Q27" s="54" t="s">
        <v>89</v>
      </c>
      <c r="R27" s="28"/>
      <c r="S27" s="28"/>
      <c r="T27" s="28"/>
      <c r="U27" s="28"/>
      <c r="V27" s="28"/>
      <c r="W27" s="28"/>
      <c r="X27" s="28"/>
    </row>
    <row r="28" spans="1:24">
      <c r="A28" s="28"/>
      <c r="B28" s="12" t="s">
        <v>187</v>
      </c>
      <c r="C28" s="34">
        <v>225</v>
      </c>
      <c r="D28" s="4">
        <v>2</v>
      </c>
      <c r="E28" s="21">
        <f>SUM(Data1!F18)</f>
        <v>236.25</v>
      </c>
      <c r="F28" s="29">
        <f>SUM(Data1!G18)</f>
        <v>203.67112499999999</v>
      </c>
      <c r="G28" s="30">
        <f>SUM(Data1!H18)</f>
        <v>178.297875</v>
      </c>
      <c r="H28" s="31">
        <f>SUM(Data1!I18)</f>
        <v>158.027625</v>
      </c>
      <c r="I28" s="43">
        <f t="shared" si="0"/>
        <v>1.3577586206896552</v>
      </c>
      <c r="J28" s="63"/>
      <c r="K28" s="54" t="s">
        <v>90</v>
      </c>
      <c r="L28" s="54" t="s">
        <v>91</v>
      </c>
      <c r="M28" s="54" t="s">
        <v>92</v>
      </c>
      <c r="N28" s="54" t="s">
        <v>93</v>
      </c>
      <c r="O28" s="54" t="s">
        <v>94</v>
      </c>
      <c r="P28" s="54" t="s">
        <v>95</v>
      </c>
      <c r="Q28" s="54" t="s">
        <v>96</v>
      </c>
      <c r="R28" s="28"/>
      <c r="S28" s="28"/>
      <c r="T28" s="28"/>
      <c r="U28" s="28"/>
      <c r="V28" s="28"/>
      <c r="W28" s="28"/>
      <c r="X28" s="28"/>
    </row>
    <row r="29" spans="1:24">
      <c r="A29" s="28"/>
      <c r="B29" s="12" t="s">
        <v>27</v>
      </c>
      <c r="C29" s="34">
        <v>225</v>
      </c>
      <c r="D29" s="4">
        <v>3</v>
      </c>
      <c r="E29" s="21">
        <f>SUM(Data1!F19)</f>
        <v>244.8</v>
      </c>
      <c r="F29" s="29">
        <f>SUM(Data1!G19)</f>
        <v>211.04208</v>
      </c>
      <c r="G29" s="30">
        <f>SUM(Data1!H19)</f>
        <v>184.75056000000001</v>
      </c>
      <c r="H29" s="31">
        <f>SUM(Data1!I19)</f>
        <v>163.74672000000001</v>
      </c>
      <c r="I29" s="43">
        <f t="shared" si="0"/>
        <v>1.4068965517241381</v>
      </c>
      <c r="J29" s="63"/>
      <c r="K29" s="54" t="s">
        <v>97</v>
      </c>
      <c r="L29" s="54" t="s">
        <v>100</v>
      </c>
      <c r="M29" s="54" t="s">
        <v>101</v>
      </c>
      <c r="N29" s="54" t="s">
        <v>102</v>
      </c>
      <c r="O29" s="54" t="s">
        <v>103</v>
      </c>
      <c r="P29" s="54" t="s">
        <v>104</v>
      </c>
      <c r="Q29" s="54" t="s">
        <v>105</v>
      </c>
      <c r="R29" s="28"/>
      <c r="S29" s="28"/>
      <c r="T29" s="28"/>
      <c r="U29" s="28"/>
      <c r="V29" s="28"/>
      <c r="W29" s="28"/>
      <c r="X29" s="28"/>
    </row>
    <row r="30" spans="1:24">
      <c r="A30" s="28"/>
      <c r="B30" s="19" t="s">
        <v>45</v>
      </c>
      <c r="C30" s="35">
        <v>225</v>
      </c>
      <c r="D30" s="5">
        <v>4</v>
      </c>
      <c r="E30" s="21">
        <f>SUM(Data1!F20)</f>
        <v>253.125</v>
      </c>
      <c r="F30" s="29">
        <f>SUM(Data1!G20)</f>
        <v>218.21906250000001</v>
      </c>
      <c r="G30" s="30">
        <f>SUM(Data1!H20)</f>
        <v>191.03343750000002</v>
      </c>
      <c r="H30" s="31">
        <f>SUM(Data1!I20)</f>
        <v>169.3153125</v>
      </c>
      <c r="I30" s="43">
        <f t="shared" si="0"/>
        <v>1.4547413793103448</v>
      </c>
      <c r="J30" s="63"/>
      <c r="K30" s="54" t="s">
        <v>98</v>
      </c>
      <c r="L30" s="54" t="s">
        <v>106</v>
      </c>
      <c r="M30" s="54" t="s">
        <v>107</v>
      </c>
      <c r="N30" s="54" t="s">
        <v>108</v>
      </c>
      <c r="O30" s="54" t="s">
        <v>109</v>
      </c>
      <c r="P30" s="54" t="s">
        <v>110</v>
      </c>
      <c r="Q30" s="54" t="s">
        <v>111</v>
      </c>
      <c r="R30" s="28"/>
      <c r="S30" s="28"/>
      <c r="T30" s="28"/>
      <c r="U30" s="28"/>
      <c r="V30" s="28"/>
      <c r="W30" s="28"/>
      <c r="X30" s="28"/>
    </row>
    <row r="31" spans="1:24">
      <c r="A31" s="28"/>
      <c r="B31" s="13" t="s">
        <v>169</v>
      </c>
      <c r="C31" s="35">
        <v>135</v>
      </c>
      <c r="D31" s="5">
        <v>15</v>
      </c>
      <c r="E31" s="21">
        <f>SUM(Data1!F21)</f>
        <v>201.82500000000002</v>
      </c>
      <c r="F31" s="29">
        <f>SUM(Data1!G21)</f>
        <v>173.99333250000001</v>
      </c>
      <c r="G31" s="30">
        <f>SUM(Data1!H21)</f>
        <v>152.31732750000003</v>
      </c>
      <c r="H31" s="31">
        <f>SUM(Data1!I21)</f>
        <v>135.00074250000003</v>
      </c>
      <c r="I31" s="43">
        <f t="shared" si="0"/>
        <v>1.1599137931034484</v>
      </c>
      <c r="J31" s="63"/>
      <c r="K31" s="54" t="s">
        <v>99</v>
      </c>
      <c r="L31" s="54" t="s">
        <v>112</v>
      </c>
      <c r="M31" s="54" t="s">
        <v>113</v>
      </c>
      <c r="N31" s="28"/>
      <c r="O31" s="28"/>
      <c r="P31" s="28"/>
      <c r="Q31" s="28"/>
      <c r="R31" s="28"/>
      <c r="S31" s="28"/>
      <c r="T31" s="28"/>
      <c r="U31" s="28"/>
      <c r="V31" s="28"/>
      <c r="W31" s="28"/>
      <c r="X31" s="28"/>
    </row>
    <row r="32" spans="1:24">
      <c r="A32" s="28"/>
      <c r="B32" s="13" t="s">
        <v>170</v>
      </c>
      <c r="C32" s="35">
        <v>225</v>
      </c>
      <c r="D32" s="5">
        <v>6</v>
      </c>
      <c r="E32" s="21">
        <f>SUM(Data1!F22)</f>
        <v>267.75</v>
      </c>
      <c r="F32" s="29">
        <f>SUM(Data1!G22)</f>
        <v>230.82727499999999</v>
      </c>
      <c r="G32" s="30">
        <f>SUM(Data1!H22)</f>
        <v>202.07092500000002</v>
      </c>
      <c r="H32" s="31">
        <f>SUM(Data1!I22)</f>
        <v>179.09797500000002</v>
      </c>
      <c r="I32" s="43">
        <f t="shared" si="0"/>
        <v>1.5387931034482758</v>
      </c>
      <c r="J32" s="63"/>
      <c r="K32" s="28"/>
      <c r="L32" s="28"/>
      <c r="M32" s="28"/>
      <c r="N32" s="28"/>
      <c r="O32" s="28"/>
      <c r="P32" s="28"/>
      <c r="Q32" s="28"/>
      <c r="R32" s="28"/>
      <c r="S32" s="28"/>
      <c r="T32" s="28"/>
      <c r="U32" s="28"/>
      <c r="V32" s="28"/>
      <c r="W32" s="28"/>
      <c r="X32" s="28"/>
    </row>
    <row r="33" spans="1:24">
      <c r="A33" s="28"/>
      <c r="B33" s="13" t="s">
        <v>171</v>
      </c>
      <c r="C33" s="35">
        <v>225</v>
      </c>
      <c r="D33" s="5">
        <v>7</v>
      </c>
      <c r="E33" s="21">
        <f>SUM(Data1!F23)</f>
        <v>275.625</v>
      </c>
      <c r="F33" s="29">
        <f>SUM(Data1!G23)</f>
        <v>237.61631249999999</v>
      </c>
      <c r="G33" s="30">
        <f>SUM(Data1!H23)</f>
        <v>208.01418750000002</v>
      </c>
      <c r="H33" s="31">
        <f>SUM(Data1!I23)</f>
        <v>184.36556250000001</v>
      </c>
      <c r="I33" s="43">
        <f t="shared" si="0"/>
        <v>1.584051724137931</v>
      </c>
      <c r="J33" s="63"/>
      <c r="K33" s="142" t="s">
        <v>115</v>
      </c>
      <c r="L33" s="142"/>
      <c r="M33" s="142"/>
      <c r="N33" s="141" t="s">
        <v>114</v>
      </c>
      <c r="O33" s="141"/>
      <c r="P33" s="141"/>
      <c r="Q33" s="141"/>
      <c r="R33" s="28"/>
      <c r="S33" s="28"/>
      <c r="T33" s="28"/>
      <c r="U33" s="28"/>
      <c r="V33" s="28"/>
      <c r="W33" s="28"/>
      <c r="X33" s="28"/>
    </row>
    <row r="34" spans="1:24">
      <c r="A34" s="28"/>
      <c r="B34" s="13" t="s">
        <v>172</v>
      </c>
      <c r="C34" s="35">
        <v>225</v>
      </c>
      <c r="D34" s="5">
        <v>8</v>
      </c>
      <c r="E34" s="21">
        <f>SUM(Data1!F24)</f>
        <v>282.60000000000002</v>
      </c>
      <c r="F34" s="29">
        <f>SUM(Data1!G24)</f>
        <v>243.62946000000002</v>
      </c>
      <c r="G34" s="30">
        <f>SUM(Data1!H24)</f>
        <v>213.27822000000003</v>
      </c>
      <c r="H34" s="31">
        <f>SUM(Data1!I24)</f>
        <v>189.03114000000002</v>
      </c>
      <c r="I34" s="43">
        <f t="shared" si="0"/>
        <v>1.6241379310344828</v>
      </c>
      <c r="J34" s="63"/>
      <c r="K34" s="54" t="s">
        <v>83</v>
      </c>
      <c r="L34" s="54" t="s">
        <v>84</v>
      </c>
      <c r="M34" s="54" t="s">
        <v>85</v>
      </c>
      <c r="N34" s="54" t="s">
        <v>86</v>
      </c>
      <c r="O34" s="54" t="s">
        <v>87</v>
      </c>
      <c r="P34" s="54" t="s">
        <v>88</v>
      </c>
      <c r="Q34" s="54" t="s">
        <v>89</v>
      </c>
      <c r="R34" s="28"/>
      <c r="S34" s="28"/>
      <c r="T34" s="28"/>
      <c r="U34" s="28"/>
      <c r="V34" s="28"/>
      <c r="W34" s="28"/>
      <c r="X34" s="28"/>
    </row>
    <row r="35" spans="1:24">
      <c r="A35" s="28"/>
      <c r="B35" s="13" t="s">
        <v>173</v>
      </c>
      <c r="C35" s="35">
        <v>225</v>
      </c>
      <c r="D35" s="5">
        <v>9</v>
      </c>
      <c r="E35" s="21">
        <f>SUM(Data1!F25)</f>
        <v>290.25</v>
      </c>
      <c r="F35" s="29">
        <f>SUM(Data1!G25)</f>
        <v>250.224525</v>
      </c>
      <c r="G35" s="30">
        <f>SUM(Data1!H25)</f>
        <v>219.05167500000002</v>
      </c>
      <c r="H35" s="31">
        <f>SUM(Data1!I25)</f>
        <v>194.14822500000002</v>
      </c>
      <c r="I35" s="43">
        <f t="shared" si="0"/>
        <v>1.6681034482758621</v>
      </c>
      <c r="J35" s="63"/>
      <c r="K35" s="54" t="s">
        <v>90</v>
      </c>
      <c r="L35" s="54" t="s">
        <v>91</v>
      </c>
      <c r="M35" s="54" t="s">
        <v>92</v>
      </c>
      <c r="N35" s="54" t="s">
        <v>93</v>
      </c>
      <c r="O35" s="54" t="s">
        <v>94</v>
      </c>
      <c r="P35" s="54" t="s">
        <v>95</v>
      </c>
      <c r="Q35" s="54" t="s">
        <v>96</v>
      </c>
      <c r="R35" s="28"/>
      <c r="S35" s="28"/>
      <c r="T35" s="28"/>
      <c r="U35" s="28"/>
      <c r="V35" s="28"/>
      <c r="W35" s="28"/>
      <c r="X35" s="28"/>
    </row>
    <row r="36" spans="1:24">
      <c r="A36" s="28"/>
      <c r="B36" s="13" t="s">
        <v>174</v>
      </c>
      <c r="C36" s="35">
        <v>225</v>
      </c>
      <c r="D36" s="5">
        <v>10</v>
      </c>
      <c r="E36" s="21">
        <f>SUM(Data1!F26)</f>
        <v>298.125</v>
      </c>
      <c r="F36" s="29">
        <f>SUM(Data1!G26)</f>
        <v>257.01356249999998</v>
      </c>
      <c r="G36" s="30">
        <f>SUM(Data1!H26)</f>
        <v>224.99493750000002</v>
      </c>
      <c r="H36" s="31">
        <f>SUM(Data1!I26)</f>
        <v>199.41581250000002</v>
      </c>
      <c r="I36" s="43">
        <f t="shared" si="0"/>
        <v>1.7133620689655173</v>
      </c>
      <c r="J36" s="63"/>
      <c r="K36" s="54" t="s">
        <v>97</v>
      </c>
      <c r="L36" s="54" t="s">
        <v>100</v>
      </c>
      <c r="M36" s="54" t="s">
        <v>101</v>
      </c>
      <c r="N36" s="54" t="s">
        <v>102</v>
      </c>
      <c r="O36" s="54" t="s">
        <v>103</v>
      </c>
      <c r="P36" s="54" t="s">
        <v>104</v>
      </c>
      <c r="Q36" s="54" t="s">
        <v>105</v>
      </c>
      <c r="R36" s="28"/>
      <c r="S36" s="28"/>
      <c r="T36" s="28"/>
      <c r="U36" s="28"/>
      <c r="V36" s="28"/>
      <c r="W36" s="28"/>
      <c r="X36" s="28"/>
    </row>
    <row r="37" spans="1:24" ht="12" thickBot="1">
      <c r="A37" s="28"/>
      <c r="B37" s="13" t="s">
        <v>179</v>
      </c>
      <c r="C37" s="36">
        <v>225</v>
      </c>
      <c r="D37" s="14">
        <v>11</v>
      </c>
      <c r="E37" s="21">
        <f>SUM(Data1!F27)</f>
        <v>304.875</v>
      </c>
      <c r="F37" s="29">
        <f>SUM(Data1!G27)</f>
        <v>262.83273750000001</v>
      </c>
      <c r="G37" s="30">
        <f>SUM(Data1!H27)</f>
        <v>230.08916250000001</v>
      </c>
      <c r="H37" s="31">
        <f>SUM(Data1!I27)</f>
        <v>203.93088750000001</v>
      </c>
      <c r="I37" s="43">
        <f t="shared" si="0"/>
        <v>1.7521551724137931</v>
      </c>
      <c r="J37" s="63"/>
      <c r="K37" s="54" t="s">
        <v>98</v>
      </c>
      <c r="L37" s="54" t="s">
        <v>106</v>
      </c>
      <c r="M37" s="54" t="s">
        <v>107</v>
      </c>
      <c r="N37" s="54" t="s">
        <v>108</v>
      </c>
      <c r="O37" s="54" t="s">
        <v>109</v>
      </c>
      <c r="P37" s="54" t="s">
        <v>110</v>
      </c>
      <c r="Q37" s="54" t="s">
        <v>111</v>
      </c>
      <c r="R37" s="28"/>
      <c r="S37" s="28"/>
      <c r="T37" s="28"/>
      <c r="U37" s="28"/>
      <c r="V37" s="28"/>
      <c r="W37" s="28"/>
      <c r="X37" s="28"/>
    </row>
    <row r="38" spans="1:24" ht="12" thickBot="1">
      <c r="A38" s="28"/>
      <c r="B38" s="13" t="s">
        <v>27</v>
      </c>
      <c r="C38" s="37">
        <v>225</v>
      </c>
      <c r="D38" s="23">
        <v>15</v>
      </c>
      <c r="E38" s="21">
        <f>SUM(Data1!F28)</f>
        <v>336.375</v>
      </c>
      <c r="F38" s="29">
        <f>SUM(Data1!G28)</f>
        <v>289.98888749999998</v>
      </c>
      <c r="G38" s="30">
        <f>SUM(Data1!H28)</f>
        <v>253.86221250000003</v>
      </c>
      <c r="H38" s="31">
        <f>SUM(Data1!I28)</f>
        <v>225.00123750000003</v>
      </c>
      <c r="I38" s="43">
        <f t="shared" si="0"/>
        <v>1.9331896551724137</v>
      </c>
      <c r="J38" s="63"/>
      <c r="K38" s="54" t="s">
        <v>99</v>
      </c>
      <c r="L38" s="54" t="s">
        <v>112</v>
      </c>
      <c r="M38" s="54" t="s">
        <v>113</v>
      </c>
      <c r="N38" s="28"/>
      <c r="O38" s="28"/>
      <c r="P38" s="28"/>
      <c r="Q38" s="28"/>
      <c r="R38" s="28"/>
      <c r="S38" s="28"/>
      <c r="T38" s="28"/>
      <c r="U38" s="28"/>
      <c r="V38" s="28"/>
      <c r="W38" s="28"/>
      <c r="X38" s="28"/>
    </row>
    <row r="39" spans="1:24">
      <c r="A39" s="93"/>
      <c r="B39" s="123" t="s">
        <v>27</v>
      </c>
      <c r="C39" s="124">
        <v>135</v>
      </c>
      <c r="D39" s="125">
        <v>1</v>
      </c>
      <c r="E39" s="126">
        <f>SUM(Data1!F29)</f>
        <v>135</v>
      </c>
      <c r="F39" s="127">
        <f>SUM(Data1!G29)</f>
        <v>116.3835</v>
      </c>
      <c r="G39" s="128">
        <f>SUM(Data1!H29)</f>
        <v>101.8845</v>
      </c>
      <c r="H39" s="129">
        <f>SUM(Data1!I29)</f>
        <v>90.301500000000004</v>
      </c>
      <c r="I39" s="130">
        <f t="shared" ref="I39:I53" si="1">SUM(E39/C$6)</f>
        <v>0.77586206896551724</v>
      </c>
      <c r="J39" s="93"/>
      <c r="K39" s="93"/>
      <c r="L39" s="93"/>
      <c r="M39" s="93"/>
      <c r="N39" s="93"/>
      <c r="O39" s="93"/>
      <c r="P39" s="93"/>
      <c r="Q39" s="93"/>
      <c r="R39" s="93"/>
      <c r="S39" s="93"/>
      <c r="T39" s="93"/>
      <c r="U39" s="93"/>
      <c r="V39" s="93"/>
      <c r="W39" s="93"/>
      <c r="X39" s="93"/>
    </row>
    <row r="40" spans="1:24">
      <c r="A40" s="131"/>
      <c r="B40" s="132" t="s">
        <v>27</v>
      </c>
      <c r="C40" s="133">
        <v>135</v>
      </c>
      <c r="D40" s="134">
        <v>2</v>
      </c>
      <c r="E40" s="135">
        <f>SUM(Data1!F30)</f>
        <v>141.75</v>
      </c>
      <c r="F40" s="135">
        <f>SUM(Data1!G30)</f>
        <v>122.202675</v>
      </c>
      <c r="G40" s="135">
        <f>SUM(Data1!H30)</f>
        <v>106.97872500000001</v>
      </c>
      <c r="H40" s="135">
        <f>SUM(Data1!I30)</f>
        <v>94.816575</v>
      </c>
      <c r="I40" s="136">
        <f t="shared" si="1"/>
        <v>0.81465517241379315</v>
      </c>
      <c r="J40" s="131"/>
      <c r="K40" s="131"/>
      <c r="L40" s="131"/>
      <c r="M40" s="131"/>
      <c r="N40" s="131"/>
      <c r="O40" s="131"/>
      <c r="P40" s="131"/>
      <c r="Q40" s="131"/>
      <c r="R40" s="137"/>
      <c r="S40" s="137"/>
      <c r="T40" s="137"/>
      <c r="U40" s="131"/>
      <c r="V40" s="131"/>
      <c r="W40" s="131"/>
      <c r="X40" s="131"/>
    </row>
    <row r="41" spans="1:24">
      <c r="A41" s="131"/>
      <c r="B41" s="132" t="s">
        <v>27</v>
      </c>
      <c r="C41" s="133">
        <v>135</v>
      </c>
      <c r="D41" s="134">
        <v>3</v>
      </c>
      <c r="E41" s="135">
        <f>SUM(Data1!F31)</f>
        <v>146.88000000000002</v>
      </c>
      <c r="F41" s="135">
        <f>SUM(Data1!G31)</f>
        <v>126.62524800000001</v>
      </c>
      <c r="G41" s="135">
        <f>SUM(Data1!H31)</f>
        <v>110.85033600000003</v>
      </c>
      <c r="H41" s="135">
        <f>SUM(Data1!I31)</f>
        <v>98.248032000000023</v>
      </c>
      <c r="I41" s="136">
        <f t="shared" si="1"/>
        <v>0.84413793103448287</v>
      </c>
      <c r="J41" s="131"/>
      <c r="K41" s="131"/>
      <c r="L41" s="131"/>
      <c r="M41" s="131"/>
      <c r="N41" s="131"/>
      <c r="O41" s="131"/>
      <c r="P41" s="131"/>
      <c r="Q41" s="131"/>
      <c r="R41" s="131"/>
      <c r="S41" s="131"/>
      <c r="T41" s="131"/>
      <c r="U41" s="131"/>
      <c r="V41" s="131"/>
      <c r="W41" s="131"/>
      <c r="X41" s="131"/>
    </row>
    <row r="42" spans="1:24">
      <c r="A42" s="131"/>
      <c r="B42" s="132" t="s">
        <v>27</v>
      </c>
      <c r="C42" s="133">
        <v>135</v>
      </c>
      <c r="D42" s="134">
        <v>4</v>
      </c>
      <c r="E42" s="135">
        <f>SUM(Data1!F32)</f>
        <v>151.875</v>
      </c>
      <c r="F42" s="135">
        <f>SUM(Data1!G32)</f>
        <v>130.93143749999999</v>
      </c>
      <c r="G42" s="135">
        <f>SUM(Data1!H32)</f>
        <v>114.6200625</v>
      </c>
      <c r="H42" s="135">
        <f>SUM(Data1!I32)</f>
        <v>101.58918750000001</v>
      </c>
      <c r="I42" s="136">
        <f t="shared" si="1"/>
        <v>0.87284482758620685</v>
      </c>
      <c r="J42" s="131"/>
      <c r="K42" s="131"/>
      <c r="L42" s="131"/>
      <c r="M42" s="131"/>
      <c r="N42" s="131"/>
      <c r="O42" s="131"/>
      <c r="P42" s="131"/>
      <c r="Q42" s="131"/>
      <c r="R42" s="131"/>
      <c r="S42" s="131"/>
      <c r="T42" s="131"/>
      <c r="U42" s="131"/>
      <c r="V42" s="131"/>
      <c r="W42" s="131"/>
      <c r="X42" s="131"/>
    </row>
    <row r="43" spans="1:24">
      <c r="A43" s="131"/>
      <c r="B43" s="132" t="s">
        <v>27</v>
      </c>
      <c r="C43" s="133">
        <v>135</v>
      </c>
      <c r="D43" s="134">
        <v>5</v>
      </c>
      <c r="E43" s="135">
        <f>SUM(Data1!F33)</f>
        <v>156.6</v>
      </c>
      <c r="F43" s="135">
        <f>SUM(Data1!G33)</f>
        <v>135.00485999999998</v>
      </c>
      <c r="G43" s="135">
        <f>SUM(Data1!H33)</f>
        <v>118.18602</v>
      </c>
      <c r="H43" s="135">
        <f>SUM(Data1!I33)</f>
        <v>104.74974</v>
      </c>
      <c r="I43" s="136">
        <f t="shared" si="1"/>
        <v>0.9</v>
      </c>
      <c r="J43" s="131"/>
      <c r="K43" s="131"/>
      <c r="L43" s="131"/>
      <c r="M43" s="131"/>
      <c r="N43" s="131"/>
      <c r="O43" s="131"/>
      <c r="P43" s="131"/>
      <c r="Q43" s="131"/>
      <c r="R43" s="131"/>
      <c r="S43" s="131"/>
      <c r="T43" s="131"/>
      <c r="U43" s="131"/>
      <c r="V43" s="131"/>
      <c r="W43" s="131"/>
      <c r="X43" s="131"/>
    </row>
    <row r="44" spans="1:24">
      <c r="A44" s="131"/>
      <c r="B44" s="132" t="s">
        <v>27</v>
      </c>
      <c r="C44" s="133">
        <v>135</v>
      </c>
      <c r="D44" s="134">
        <v>6</v>
      </c>
      <c r="E44" s="135">
        <f>SUM(Data1!F34)</f>
        <v>160.65</v>
      </c>
      <c r="F44" s="135">
        <f>SUM(Data1!G34)</f>
        <v>138.496365</v>
      </c>
      <c r="G44" s="135">
        <f>SUM(Data1!H34)</f>
        <v>121.24255500000001</v>
      </c>
      <c r="H44" s="135">
        <f>SUM(Data1!I34)</f>
        <v>107.45878500000001</v>
      </c>
      <c r="I44" s="136">
        <f t="shared" si="1"/>
        <v>0.9232758620689655</v>
      </c>
      <c r="J44" s="131"/>
      <c r="K44" s="131"/>
      <c r="L44" s="131"/>
      <c r="M44" s="131"/>
      <c r="N44" s="131"/>
      <c r="O44" s="131"/>
      <c r="P44" s="131"/>
      <c r="Q44" s="131"/>
      <c r="R44" s="131"/>
      <c r="S44" s="131"/>
      <c r="T44" s="131"/>
      <c r="U44" s="131"/>
      <c r="V44" s="131"/>
      <c r="W44" s="131"/>
      <c r="X44" s="131"/>
    </row>
    <row r="45" spans="1:24">
      <c r="A45" s="131"/>
      <c r="B45" s="132" t="s">
        <v>27</v>
      </c>
      <c r="C45" s="133">
        <v>135</v>
      </c>
      <c r="D45" s="134">
        <v>7</v>
      </c>
      <c r="E45" s="135">
        <f>SUM(Data1!F35)</f>
        <v>165.375</v>
      </c>
      <c r="F45" s="135">
        <f>SUM(Data1!G35)</f>
        <v>142.56978749999999</v>
      </c>
      <c r="G45" s="135">
        <f>SUM(Data1!H35)</f>
        <v>124.80851250000001</v>
      </c>
      <c r="H45" s="135">
        <f>SUM(Data1!I35)</f>
        <v>110.61933750000001</v>
      </c>
      <c r="I45" s="136">
        <f t="shared" si="1"/>
        <v>0.95043103448275867</v>
      </c>
      <c r="J45" s="131"/>
      <c r="K45" s="131"/>
      <c r="L45" s="131"/>
      <c r="M45" s="131"/>
      <c r="N45" s="131"/>
      <c r="O45" s="131"/>
      <c r="P45" s="131"/>
      <c r="Q45" s="131"/>
      <c r="R45" s="131"/>
      <c r="S45" s="131"/>
      <c r="T45" s="131"/>
      <c r="U45" s="131"/>
      <c r="V45" s="131"/>
      <c r="W45" s="131"/>
      <c r="X45" s="131"/>
    </row>
    <row r="46" spans="1:24">
      <c r="A46" s="131"/>
      <c r="B46" s="132" t="s">
        <v>27</v>
      </c>
      <c r="C46" s="133">
        <v>135</v>
      </c>
      <c r="D46" s="134">
        <v>8</v>
      </c>
      <c r="E46" s="135">
        <f>SUM(Data1!F36)</f>
        <v>169.56</v>
      </c>
      <c r="F46" s="135">
        <f>SUM(Data1!G36)</f>
        <v>146.17767599999999</v>
      </c>
      <c r="G46" s="135">
        <f>SUM(Data1!H36)</f>
        <v>127.96693200000001</v>
      </c>
      <c r="H46" s="135">
        <f>SUM(Data1!I36)</f>
        <v>113.41868400000001</v>
      </c>
      <c r="I46" s="136">
        <f t="shared" si="1"/>
        <v>0.97448275862068967</v>
      </c>
      <c r="J46" s="131"/>
      <c r="K46" s="131"/>
      <c r="L46" s="131"/>
      <c r="M46" s="131"/>
      <c r="N46" s="131"/>
      <c r="O46" s="131"/>
      <c r="P46" s="131"/>
      <c r="Q46" s="131"/>
      <c r="R46" s="131"/>
      <c r="S46" s="131"/>
      <c r="T46" s="131"/>
      <c r="U46" s="131"/>
      <c r="V46" s="131"/>
      <c r="W46" s="131"/>
      <c r="X46" s="131"/>
    </row>
    <row r="47" spans="1:24">
      <c r="A47" s="131"/>
      <c r="B47" s="132" t="s">
        <v>27</v>
      </c>
      <c r="C47" s="134">
        <v>135</v>
      </c>
      <c r="D47" s="134">
        <v>9</v>
      </c>
      <c r="E47" s="135">
        <f>SUM(Data1!F37)</f>
        <v>174.15</v>
      </c>
      <c r="F47" s="135">
        <f>SUM(Data1!G37)</f>
        <v>150.134715</v>
      </c>
      <c r="G47" s="135">
        <f>SUM(Data1!H37)</f>
        <v>131.431005</v>
      </c>
      <c r="H47" s="135">
        <f>SUM(Data1!I37)</f>
        <v>116.48893500000001</v>
      </c>
      <c r="I47" s="136">
        <f t="shared" si="1"/>
        <v>1.0008620689655172</v>
      </c>
      <c r="J47" s="131"/>
      <c r="K47" s="131"/>
      <c r="L47" s="131"/>
      <c r="M47" s="131"/>
      <c r="N47" s="131"/>
      <c r="O47" s="131"/>
      <c r="P47" s="131"/>
      <c r="Q47" s="131"/>
      <c r="R47" s="131"/>
      <c r="S47" s="131"/>
      <c r="T47" s="131"/>
      <c r="U47" s="131"/>
      <c r="V47" s="131"/>
      <c r="W47" s="131"/>
      <c r="X47" s="131"/>
    </row>
    <row r="48" spans="1:24">
      <c r="A48" s="131"/>
      <c r="B48" s="138" t="s">
        <v>27</v>
      </c>
      <c r="C48" s="133">
        <v>135</v>
      </c>
      <c r="D48" s="134">
        <v>10</v>
      </c>
      <c r="E48" s="135">
        <f>SUM(Data1!F38)</f>
        <v>178.875</v>
      </c>
      <c r="F48" s="135">
        <f>SUM(Data1!G38)</f>
        <v>154.20813749999999</v>
      </c>
      <c r="G48" s="135">
        <f>SUM(Data1!H38)</f>
        <v>134.9969625</v>
      </c>
      <c r="H48" s="135">
        <f>SUM(Data1!I38)</f>
        <v>119.64948750000001</v>
      </c>
      <c r="I48" s="136">
        <f t="shared" si="1"/>
        <v>1.0280172413793103</v>
      </c>
      <c r="J48" s="131"/>
      <c r="K48" s="131"/>
      <c r="L48" s="131"/>
      <c r="M48" s="131"/>
      <c r="N48" s="131"/>
      <c r="O48" s="131"/>
      <c r="P48" s="131"/>
      <c r="Q48" s="131"/>
      <c r="R48" s="131"/>
      <c r="S48" s="131"/>
      <c r="T48" s="131"/>
      <c r="U48" s="131"/>
      <c r="V48" s="131"/>
      <c r="W48" s="131"/>
      <c r="X48" s="131"/>
    </row>
    <row r="49" spans="1:24">
      <c r="A49" s="131"/>
      <c r="B49" s="132" t="s">
        <v>27</v>
      </c>
      <c r="C49" s="133">
        <v>135</v>
      </c>
      <c r="D49" s="134">
        <v>11</v>
      </c>
      <c r="E49" s="135">
        <f>SUM(Data1!F39)</f>
        <v>182.92500000000001</v>
      </c>
      <c r="F49" s="135">
        <f>SUM(Data1!G39)</f>
        <v>157.69964250000001</v>
      </c>
      <c r="G49" s="135">
        <f>SUM(Data1!H39)</f>
        <v>138.05349750000002</v>
      </c>
      <c r="H49" s="135">
        <f>SUM(Data1!I39)</f>
        <v>122.35853250000001</v>
      </c>
      <c r="I49" s="136">
        <f t="shared" si="1"/>
        <v>1.051293103448276</v>
      </c>
      <c r="J49" s="131"/>
      <c r="K49" s="131"/>
      <c r="L49" s="131"/>
      <c r="M49" s="131"/>
      <c r="N49" s="131"/>
      <c r="O49" s="131"/>
      <c r="P49" s="131"/>
      <c r="Q49" s="131"/>
      <c r="R49" s="131"/>
      <c r="S49" s="131"/>
      <c r="T49" s="131"/>
      <c r="U49" s="131"/>
      <c r="V49" s="131"/>
      <c r="W49" s="131"/>
      <c r="X49" s="131"/>
    </row>
    <row r="50" spans="1:24">
      <c r="A50" s="131"/>
      <c r="B50" s="132" t="s">
        <v>27</v>
      </c>
      <c r="C50" s="133">
        <v>135</v>
      </c>
      <c r="D50" s="134">
        <v>12</v>
      </c>
      <c r="E50" s="135">
        <f>SUM(Data1!F40)</f>
        <v>187.38</v>
      </c>
      <c r="F50" s="135">
        <f>SUM(Data1!G40)</f>
        <v>161.54029799999998</v>
      </c>
      <c r="G50" s="135">
        <f>SUM(Data1!H40)</f>
        <v>141.41568599999999</v>
      </c>
      <c r="H50" s="135">
        <f>SUM(Data1!I40)</f>
        <v>125.33848200000001</v>
      </c>
      <c r="I50" s="136">
        <f t="shared" si="1"/>
        <v>1.076896551724138</v>
      </c>
      <c r="J50" s="131"/>
      <c r="K50" s="131"/>
      <c r="L50" s="131"/>
      <c r="M50" s="131"/>
      <c r="N50" s="131"/>
      <c r="O50" s="131"/>
      <c r="P50" s="131"/>
      <c r="Q50" s="131"/>
      <c r="R50" s="131"/>
      <c r="S50" s="131"/>
      <c r="T50" s="131"/>
      <c r="U50" s="131"/>
      <c r="V50" s="131"/>
      <c r="W50" s="131"/>
      <c r="X50" s="131"/>
    </row>
    <row r="51" spans="1:24">
      <c r="A51" s="131"/>
      <c r="B51" s="132" t="s">
        <v>27</v>
      </c>
      <c r="C51" s="133">
        <v>135</v>
      </c>
      <c r="D51" s="134">
        <v>13</v>
      </c>
      <c r="E51" s="135">
        <f>SUM(Data1!F41)</f>
        <v>193.32</v>
      </c>
      <c r="F51" s="135">
        <f>SUM(Data1!G41)</f>
        <v>166.66117199999999</v>
      </c>
      <c r="G51" s="135">
        <f>SUM(Data1!H41)</f>
        <v>145.89860400000001</v>
      </c>
      <c r="H51" s="135">
        <f>SUM(Data1!I41)</f>
        <v>129.31174799999999</v>
      </c>
      <c r="I51" s="136">
        <f t="shared" si="1"/>
        <v>1.1110344827586207</v>
      </c>
      <c r="J51" s="131"/>
      <c r="K51" s="131"/>
      <c r="L51" s="131"/>
      <c r="M51" s="131"/>
      <c r="N51" s="131"/>
      <c r="O51" s="131"/>
      <c r="P51" s="131"/>
      <c r="Q51" s="131"/>
      <c r="R51" s="131"/>
      <c r="S51" s="131"/>
      <c r="T51" s="131"/>
      <c r="U51" s="131"/>
      <c r="V51" s="131"/>
      <c r="W51" s="131"/>
      <c r="X51" s="131"/>
    </row>
    <row r="52" spans="1:24">
      <c r="A52" s="131"/>
      <c r="B52" s="132" t="s">
        <v>27</v>
      </c>
      <c r="C52" s="133">
        <v>135</v>
      </c>
      <c r="D52" s="134">
        <v>14</v>
      </c>
      <c r="E52" s="135">
        <f>SUM(Data1!F42)</f>
        <v>196.69500000000002</v>
      </c>
      <c r="F52" s="135">
        <f>SUM(Data1!G42)</f>
        <v>169.57075950000001</v>
      </c>
      <c r="G52" s="135">
        <f>SUM(Data1!H42)</f>
        <v>148.44571650000003</v>
      </c>
      <c r="H52" s="135">
        <f>SUM(Data1!I42)</f>
        <v>131.56928550000003</v>
      </c>
      <c r="I52" s="136">
        <f t="shared" si="1"/>
        <v>1.1304310344827588</v>
      </c>
      <c r="J52" s="131"/>
      <c r="K52" s="131"/>
      <c r="L52" s="131"/>
      <c r="M52" s="131"/>
      <c r="N52" s="131"/>
      <c r="O52" s="131"/>
      <c r="P52" s="131"/>
      <c r="Q52" s="131"/>
      <c r="R52" s="131"/>
      <c r="S52" s="131"/>
      <c r="T52" s="131"/>
      <c r="U52" s="131"/>
      <c r="V52" s="131"/>
      <c r="W52" s="131"/>
      <c r="X52" s="131"/>
    </row>
    <row r="53" spans="1:24">
      <c r="A53" s="131"/>
      <c r="B53" s="132" t="s">
        <v>27</v>
      </c>
      <c r="C53" s="133">
        <v>135</v>
      </c>
      <c r="D53" s="134">
        <v>15</v>
      </c>
      <c r="E53" s="135">
        <f>SUM(Data1!F43)</f>
        <v>201.82500000000002</v>
      </c>
      <c r="F53" s="135">
        <f>SUM(Data1!G43)</f>
        <v>173.99333250000001</v>
      </c>
      <c r="G53" s="135">
        <f>SUM(Data1!H43)</f>
        <v>152.31732750000003</v>
      </c>
      <c r="H53" s="135">
        <f>SUM(Data1!I43)</f>
        <v>135.00074250000003</v>
      </c>
      <c r="I53" s="136">
        <f t="shared" si="1"/>
        <v>1.1599137931034484</v>
      </c>
      <c r="J53" s="131"/>
      <c r="K53" s="131"/>
      <c r="L53" s="131"/>
      <c r="M53" s="131"/>
      <c r="N53" s="131"/>
      <c r="O53" s="131"/>
      <c r="P53" s="131"/>
      <c r="Q53" s="131"/>
      <c r="R53" s="131"/>
      <c r="S53" s="131"/>
      <c r="T53" s="131"/>
      <c r="U53" s="131"/>
      <c r="V53" s="131"/>
      <c r="W53" s="131"/>
      <c r="X53" s="131"/>
    </row>
    <row r="54" spans="1:24">
      <c r="A54" s="131"/>
      <c r="B54" s="131"/>
      <c r="C54" s="139"/>
      <c r="D54" s="131"/>
      <c r="E54" s="131"/>
      <c r="F54" s="131"/>
      <c r="G54" s="131"/>
      <c r="H54" s="131"/>
      <c r="I54" s="131"/>
      <c r="J54" s="131"/>
      <c r="K54" s="131"/>
      <c r="L54" s="131"/>
      <c r="M54" s="131"/>
      <c r="N54" s="131"/>
      <c r="O54" s="131"/>
      <c r="P54" s="131"/>
      <c r="Q54" s="131"/>
      <c r="R54" s="131"/>
      <c r="S54" s="131"/>
      <c r="T54" s="131"/>
      <c r="U54" s="131"/>
      <c r="V54" s="131"/>
      <c r="W54" s="131"/>
      <c r="X54" s="131"/>
    </row>
  </sheetData>
  <mergeCells count="23">
    <mergeCell ref="K5:L5"/>
    <mergeCell ref="K6:L6"/>
    <mergeCell ref="K12:U12"/>
    <mergeCell ref="S3:T3"/>
    <mergeCell ref="S4:T4"/>
    <mergeCell ref="I9:I11"/>
    <mergeCell ref="B9:E9"/>
    <mergeCell ref="H2:J3"/>
    <mergeCell ref="H4:I4"/>
    <mergeCell ref="H5:I5"/>
    <mergeCell ref="H6:I6"/>
    <mergeCell ref="B10:E10"/>
    <mergeCell ref="B2:B3"/>
    <mergeCell ref="E2:F2"/>
    <mergeCell ref="F10:F11"/>
    <mergeCell ref="G10:G11"/>
    <mergeCell ref="H10:H11"/>
    <mergeCell ref="N33:Q33"/>
    <mergeCell ref="K33:M33"/>
    <mergeCell ref="N26:Q26"/>
    <mergeCell ref="K26:M26"/>
    <mergeCell ref="K13:O13"/>
    <mergeCell ref="Q13:U13"/>
  </mergeCells>
  <conditionalFormatting sqref="D12:D53">
    <cfRule type="colorScale" priority="2">
      <colorScale>
        <cfvo type="formula" val="&quot;&gt;0,&lt;8&quot;"/>
        <cfvo type="formula" val="&quot;&gt;7,&lt;13&quot;"/>
        <cfvo type="formula" val="&quot;&gt;13&quot;"/>
        <color rgb="FFFFFF00"/>
        <color rgb="FFFF0000"/>
        <color rgb="FF00B0F0"/>
      </colorScale>
    </cfRule>
  </conditionalFormatting>
  <pageMargins left="0" right="0" top="0.75" bottom="0.75" header="0.3" footer="0.3"/>
  <pageSetup scale="85" orientation="landscape" r:id="rId1"/>
  <legacyDrawing r:id="rId2"/>
</worksheet>
</file>

<file path=xl/worksheets/sheet2.xml><?xml version="1.0" encoding="utf-8"?>
<worksheet xmlns="http://schemas.openxmlformats.org/spreadsheetml/2006/main" xmlns:r="http://schemas.openxmlformats.org/officeDocument/2006/relationships">
  <dimension ref="A1:ACZ60"/>
  <sheetViews>
    <sheetView topLeftCell="A12" zoomScaleNormal="100" workbookViewId="0">
      <selection activeCell="A20" sqref="A20"/>
    </sheetView>
  </sheetViews>
  <sheetFormatPr defaultRowHeight="15"/>
  <cols>
    <col min="1" max="1" width="20.42578125" bestFit="1" customWidth="1"/>
    <col min="2" max="2" width="9.85546875" bestFit="1" customWidth="1"/>
    <col min="3" max="3" width="9.140625" style="40"/>
    <col min="4" max="4" width="12.28515625" style="40" bestFit="1" customWidth="1"/>
    <col min="5" max="6" width="9.140625" style="40"/>
    <col min="7" max="7" width="9.5703125" style="40" bestFit="1" customWidth="1"/>
    <col min="10" max="10" width="12.28515625" customWidth="1"/>
    <col min="11" max="11" width="7.42578125" customWidth="1"/>
    <col min="18" max="18" width="12.140625" bestFit="1" customWidth="1"/>
    <col min="19" max="20" width="11.28515625" bestFit="1" customWidth="1"/>
  </cols>
  <sheetData>
    <row r="1" spans="1:30" ht="15.75" thickBot="1">
      <c r="C1" s="40" t="s">
        <v>2</v>
      </c>
      <c r="D1" s="40" t="s">
        <v>23</v>
      </c>
      <c r="E1" s="40" t="s">
        <v>1</v>
      </c>
      <c r="F1" s="40" t="s">
        <v>28</v>
      </c>
      <c r="G1" s="39">
        <v>0.86209999999999998</v>
      </c>
      <c r="H1" s="39">
        <v>0.75470000000000004</v>
      </c>
      <c r="I1" s="39">
        <v>0.66890000000000005</v>
      </c>
      <c r="J1" s="39" t="s">
        <v>33</v>
      </c>
      <c r="N1" t="s">
        <v>58</v>
      </c>
      <c r="O1" t="s">
        <v>59</v>
      </c>
      <c r="P1" t="s">
        <v>60</v>
      </c>
      <c r="Q1" t="s">
        <v>61</v>
      </c>
      <c r="R1" t="s">
        <v>69</v>
      </c>
      <c r="X1" t="s">
        <v>66</v>
      </c>
      <c r="Y1" t="s">
        <v>61</v>
      </c>
      <c r="Z1" t="s">
        <v>62</v>
      </c>
    </row>
    <row r="2" spans="1:30">
      <c r="A2" s="24">
        <v>1</v>
      </c>
      <c r="B2" s="24">
        <v>1</v>
      </c>
      <c r="C2" s="40">
        <f>SUM(PT!D12)</f>
        <v>1</v>
      </c>
      <c r="D2" s="40">
        <f>IF(C2=A$2,1,IF(C2=A$3,1.05,IF(C2=A$4,1.088,IF(C2=A$5,1.125,IF(C2=A$6,1.16,IF(C2=A$7,1.19,IF(C2=A$8,1.225,IF(C2=A$9,1.256,IF(C2=A$10,1.29,IF(C2=A$11,1.325,IF(C2=A$12,1.355,IF(C2=A$13,1.388,IF(C2=A$14,1.432,IF(C2=A$15,1.457,IF(C2=A$16,1.495,"REPS")))))))))))))))</f>
        <v>1</v>
      </c>
      <c r="E2" s="40">
        <f>SUM(PT!C12)</f>
        <v>135</v>
      </c>
      <c r="F2" s="41">
        <f>SUM(D2*E2)</f>
        <v>135</v>
      </c>
      <c r="G2" s="41">
        <f>SUM(F2*G$1)</f>
        <v>116.3835</v>
      </c>
      <c r="H2" s="41">
        <f>SUM(F2*H$1)</f>
        <v>101.8845</v>
      </c>
      <c r="I2" s="41">
        <f>SUM(F2*I$1)</f>
        <v>90.301500000000004</v>
      </c>
      <c r="J2">
        <v>220</v>
      </c>
      <c r="K2" t="s">
        <v>14</v>
      </c>
      <c r="M2" t="s">
        <v>55</v>
      </c>
      <c r="N2">
        <f>SUM(PT!Q3)</f>
        <v>14</v>
      </c>
      <c r="O2">
        <f>SUM(PT!R3)</f>
        <v>30</v>
      </c>
      <c r="P2">
        <f>SUM(N2*60)</f>
        <v>840</v>
      </c>
      <c r="Q2">
        <f>SUM(O2:P2)</f>
        <v>870</v>
      </c>
      <c r="R2" s="55">
        <f>SUM(Q2/2)</f>
        <v>435</v>
      </c>
      <c r="S2">
        <f>SUM(R2/60)</f>
        <v>7.25</v>
      </c>
      <c r="T2">
        <f>ROUNDDOWN(S2,0)</f>
        <v>7</v>
      </c>
      <c r="U2">
        <f>SUM(S2-T2)</f>
        <v>0.25</v>
      </c>
      <c r="V2">
        <f>SUM(60*U2)</f>
        <v>15</v>
      </c>
      <c r="X2" t="s">
        <v>55</v>
      </c>
      <c r="Y2" s="55">
        <f>SUM(Q2-90)</f>
        <v>780</v>
      </c>
      <c r="Z2" s="56">
        <f>SUM(Y2/2)</f>
        <v>390</v>
      </c>
      <c r="AA2">
        <f>SUM(Z2/60)</f>
        <v>6.5</v>
      </c>
      <c r="AB2">
        <f>ROUNDDOWN(AA2,0)</f>
        <v>6</v>
      </c>
      <c r="AC2">
        <f>SUM(AA2-AB2)</f>
        <v>0.5</v>
      </c>
      <c r="AD2">
        <f>SUM(60*AC2)</f>
        <v>30</v>
      </c>
    </row>
    <row r="3" spans="1:30" ht="15.75" thickBot="1">
      <c r="A3" s="25">
        <v>2</v>
      </c>
      <c r="B3" s="25">
        <v>1.05</v>
      </c>
      <c r="C3" s="40">
        <f>SUM(PT!D13)</f>
        <v>2</v>
      </c>
      <c r="D3" s="40">
        <f t="shared" ref="D3:D28" si="0">IF(C3=A$2,1,IF(C3=A$3,1.05,IF(C3=A$4,1.088,IF(C3=A$5,1.125,IF(C3=A$6,1.16,IF(C3=A$7,1.19,IF(C3=A$8,1.225,IF(C3=A$9,1.256,IF(C3=A$10,1.29,IF(C3=A$11,1.325,IF(C3=A$12,1.355,IF(C3=A$13,1.388,IF(C3=A$14,1.432,IF(C3=A$15,1.457,IF(C3=A$16,1.495,"REPS")))))))))))))))</f>
        <v>1.05</v>
      </c>
      <c r="E3" s="40">
        <f>SUM(PT!C13)</f>
        <v>135</v>
      </c>
      <c r="F3" s="41">
        <f t="shared" ref="F3:F28" si="1">SUM(D3*E3)</f>
        <v>141.75</v>
      </c>
      <c r="G3" s="41">
        <f t="shared" ref="G3:G28" si="2">SUM(F3*G$1)</f>
        <v>122.202675</v>
      </c>
      <c r="H3" s="41">
        <f t="shared" ref="H3:H28" si="3">SUM(F3*H$1)</f>
        <v>106.97872500000001</v>
      </c>
      <c r="I3" s="41">
        <f t="shared" ref="I3:I28" si="4">SUM(F3*I$1)</f>
        <v>94.816575</v>
      </c>
      <c r="J3">
        <f>SUM(PT!D2)</f>
        <v>33</v>
      </c>
      <c r="K3" t="s">
        <v>29</v>
      </c>
      <c r="M3" t="s">
        <v>56</v>
      </c>
      <c r="N3">
        <f>SUM(PT!Q4)</f>
        <v>13</v>
      </c>
      <c r="O3">
        <f>SUM(PT!R4)</f>
        <v>0</v>
      </c>
      <c r="P3">
        <f t="shared" ref="P3" si="5">SUM(N3*60)</f>
        <v>780</v>
      </c>
      <c r="Q3">
        <f t="shared" ref="Q3" si="6">SUM(O3:P3)</f>
        <v>780</v>
      </c>
      <c r="R3" s="55">
        <f t="shared" ref="R3:R4" si="7">SUM(Q3/2)</f>
        <v>390</v>
      </c>
      <c r="S3">
        <f t="shared" ref="S3" si="8">SUM(R3/60)</f>
        <v>6.5</v>
      </c>
      <c r="T3">
        <f t="shared" ref="T3" si="9">ROUNDDOWN(S3,0)</f>
        <v>6</v>
      </c>
      <c r="U3">
        <f t="shared" ref="U3" si="10">SUM(S3-T3)</f>
        <v>0.5</v>
      </c>
      <c r="V3">
        <f t="shared" ref="V3" si="11">SUM(60*U3)</f>
        <v>30</v>
      </c>
      <c r="X3" t="s">
        <v>56</v>
      </c>
      <c r="Y3" s="55">
        <f>SUM(Q3-90)</f>
        <v>690</v>
      </c>
      <c r="Z3" s="56">
        <f t="shared" ref="Z3:Z4" si="12">SUM(Y3/2)</f>
        <v>345</v>
      </c>
      <c r="AA3">
        <f t="shared" ref="AA3:AA4" si="13">SUM(Z3/60)</f>
        <v>5.75</v>
      </c>
      <c r="AB3">
        <f t="shared" ref="AB3:AB4" si="14">ROUNDDOWN(AA3,0)</f>
        <v>5</v>
      </c>
      <c r="AC3">
        <f t="shared" ref="AC3:AC4" si="15">SUM(AA3-AB3)</f>
        <v>0.75</v>
      </c>
      <c r="AD3">
        <f t="shared" ref="AD3:AD4" si="16">SUM(60*AC3)</f>
        <v>45</v>
      </c>
    </row>
    <row r="4" spans="1:30">
      <c r="A4" s="24">
        <v>3</v>
      </c>
      <c r="B4" s="26">
        <v>1.0880000000000001</v>
      </c>
      <c r="C4" s="40">
        <f>SUM(PT!D14)</f>
        <v>3</v>
      </c>
      <c r="D4" s="40">
        <f t="shared" si="0"/>
        <v>1.0880000000000001</v>
      </c>
      <c r="E4" s="40">
        <f>SUM(PT!C14)</f>
        <v>135</v>
      </c>
      <c r="F4" s="41">
        <f t="shared" si="1"/>
        <v>146.88000000000002</v>
      </c>
      <c r="G4" s="41">
        <f t="shared" si="2"/>
        <v>126.62524800000001</v>
      </c>
      <c r="H4" s="41">
        <f t="shared" si="3"/>
        <v>110.85033600000003</v>
      </c>
      <c r="I4" s="41">
        <f t="shared" si="4"/>
        <v>98.248032000000023</v>
      </c>
      <c r="J4">
        <f>SUM(J2-J3)</f>
        <v>187</v>
      </c>
      <c r="K4" t="s">
        <v>41</v>
      </c>
      <c r="M4" t="s">
        <v>57</v>
      </c>
      <c r="N4">
        <f>SUM(N2-N3)</f>
        <v>1</v>
      </c>
      <c r="O4">
        <f t="shared" ref="O4:V4" si="17">SUM(O2-O3)</f>
        <v>30</v>
      </c>
      <c r="P4">
        <f t="shared" si="17"/>
        <v>60</v>
      </c>
      <c r="Q4">
        <f t="shared" si="17"/>
        <v>90</v>
      </c>
      <c r="R4" s="55">
        <f t="shared" si="7"/>
        <v>45</v>
      </c>
      <c r="S4">
        <f t="shared" si="17"/>
        <v>0.75</v>
      </c>
      <c r="T4">
        <f t="shared" si="17"/>
        <v>1</v>
      </c>
      <c r="U4">
        <f t="shared" si="17"/>
        <v>-0.25</v>
      </c>
      <c r="V4">
        <f t="shared" si="17"/>
        <v>-15</v>
      </c>
      <c r="X4" t="s">
        <v>57</v>
      </c>
      <c r="Y4" s="55">
        <f t="shared" ref="Y4" si="18">SUM(Q4-30)</f>
        <v>60</v>
      </c>
      <c r="Z4" s="56">
        <f t="shared" si="12"/>
        <v>30</v>
      </c>
      <c r="AA4">
        <f t="shared" si="13"/>
        <v>0.5</v>
      </c>
      <c r="AB4">
        <f t="shared" si="14"/>
        <v>0</v>
      </c>
      <c r="AC4">
        <f t="shared" si="15"/>
        <v>0.5</v>
      </c>
      <c r="AD4">
        <f t="shared" si="16"/>
        <v>30</v>
      </c>
    </row>
    <row r="5" spans="1:30" ht="15.75" thickBot="1">
      <c r="A5" s="25">
        <v>4</v>
      </c>
      <c r="B5" s="25">
        <v>1.125</v>
      </c>
      <c r="C5" s="40">
        <f>SUM(PT!D15)</f>
        <v>10</v>
      </c>
      <c r="D5" s="40">
        <f t="shared" si="0"/>
        <v>1.325</v>
      </c>
      <c r="E5" s="40">
        <f>SUM(PT!C15)</f>
        <v>175</v>
      </c>
      <c r="F5" s="41">
        <f t="shared" si="1"/>
        <v>231.875</v>
      </c>
      <c r="G5" s="41">
        <f t="shared" si="2"/>
        <v>199.8994375</v>
      </c>
      <c r="H5" s="41">
        <f t="shared" si="3"/>
        <v>174.99606250000002</v>
      </c>
      <c r="I5" s="41">
        <f t="shared" si="4"/>
        <v>155.10118750000001</v>
      </c>
      <c r="J5">
        <f>SUM(PT!D3)</f>
        <v>65</v>
      </c>
      <c r="K5" t="s">
        <v>36</v>
      </c>
      <c r="M5">
        <f>SUM(Q4)</f>
        <v>90</v>
      </c>
      <c r="N5">
        <f>SUM(M5/60)</f>
        <v>1.5</v>
      </c>
      <c r="O5">
        <f>ROUNDDOWN(N5,0)</f>
        <v>1</v>
      </c>
      <c r="P5">
        <f>SUM(N5-O5)</f>
        <v>0.5</v>
      </c>
      <c r="Q5">
        <f>SUM(60*P5)</f>
        <v>30</v>
      </c>
      <c r="R5" t="s">
        <v>63</v>
      </c>
      <c r="Z5" t="s">
        <v>63</v>
      </c>
    </row>
    <row r="6" spans="1:30">
      <c r="A6" s="24">
        <v>5</v>
      </c>
      <c r="B6" s="26">
        <v>1.1599999999999999</v>
      </c>
      <c r="C6" s="40">
        <f>SUM(PT!D16)</f>
        <v>5</v>
      </c>
      <c r="D6" s="40">
        <f t="shared" si="0"/>
        <v>1.1599999999999999</v>
      </c>
      <c r="E6" s="40">
        <f>SUM(PT!C16)</f>
        <v>175</v>
      </c>
      <c r="F6" s="41">
        <f t="shared" si="1"/>
        <v>203</v>
      </c>
      <c r="G6" s="41">
        <f t="shared" si="2"/>
        <v>175.00629999999998</v>
      </c>
      <c r="H6" s="41">
        <f t="shared" si="3"/>
        <v>153.20410000000001</v>
      </c>
      <c r="I6" s="41">
        <f t="shared" si="4"/>
        <v>135.7867</v>
      </c>
      <c r="J6">
        <f>SUM(J4-J5)</f>
        <v>122</v>
      </c>
      <c r="K6" t="s">
        <v>14</v>
      </c>
      <c r="Q6" t="s">
        <v>55</v>
      </c>
      <c r="R6" s="55">
        <f>SUM(Q2/4)</f>
        <v>217.5</v>
      </c>
      <c r="S6">
        <f>SUM(R6/60)</f>
        <v>3.625</v>
      </c>
      <c r="T6">
        <f>ROUNDDOWN(S6,0)</f>
        <v>3</v>
      </c>
      <c r="U6">
        <f>SUM(S6-T6)</f>
        <v>0.625</v>
      </c>
      <c r="V6">
        <f>SUM(60*U6)</f>
        <v>37.5</v>
      </c>
      <c r="Y6" t="s">
        <v>55</v>
      </c>
      <c r="Z6" s="56">
        <f>SUM(Y2/4)</f>
        <v>195</v>
      </c>
      <c r="AA6">
        <f>SUM(Z6/60)</f>
        <v>3.25</v>
      </c>
      <c r="AB6">
        <f>ROUNDDOWN(AA6,0)</f>
        <v>3</v>
      </c>
      <c r="AC6">
        <f>SUM(AA6-AB6)</f>
        <v>0.25</v>
      </c>
      <c r="AD6">
        <f>SUM(60*AC6)</f>
        <v>15</v>
      </c>
    </row>
    <row r="7" spans="1:30" ht="15.75" thickBot="1">
      <c r="A7" s="25">
        <v>6</v>
      </c>
      <c r="B7" s="25">
        <v>1.19</v>
      </c>
      <c r="C7" s="40">
        <f>SUM(PT!D17)</f>
        <v>6</v>
      </c>
      <c r="D7" s="40">
        <f t="shared" si="0"/>
        <v>1.19</v>
      </c>
      <c r="E7" s="40">
        <f>SUM(PT!C17)</f>
        <v>135</v>
      </c>
      <c r="F7" s="41">
        <f t="shared" si="1"/>
        <v>160.65</v>
      </c>
      <c r="G7" s="41">
        <f t="shared" si="2"/>
        <v>138.496365</v>
      </c>
      <c r="H7" s="41">
        <f t="shared" si="3"/>
        <v>121.24255500000001</v>
      </c>
      <c r="I7" s="41">
        <f t="shared" si="4"/>
        <v>107.45878500000001</v>
      </c>
      <c r="J7">
        <f>SUM(PT!G2)</f>
        <v>0.77</v>
      </c>
      <c r="K7" t="s">
        <v>37</v>
      </c>
      <c r="Q7" t="s">
        <v>56</v>
      </c>
      <c r="R7" s="55">
        <f t="shared" ref="R7:R8" si="19">SUM(Q3/4)</f>
        <v>195</v>
      </c>
      <c r="S7">
        <f t="shared" ref="S7:S8" si="20">SUM(R7/60)</f>
        <v>3.25</v>
      </c>
      <c r="T7">
        <f t="shared" ref="T7:T8" si="21">ROUNDDOWN(S7,0)</f>
        <v>3</v>
      </c>
      <c r="U7">
        <f t="shared" ref="U7:U8" si="22">SUM(S7-T7)</f>
        <v>0.25</v>
      </c>
      <c r="V7">
        <f t="shared" ref="V7:V8" si="23">SUM(60*U7)</f>
        <v>15</v>
      </c>
      <c r="Y7" t="s">
        <v>56</v>
      </c>
      <c r="Z7" s="56">
        <f t="shared" ref="Z7:Z8" si="24">SUM(Y3/4)</f>
        <v>172.5</v>
      </c>
      <c r="AA7">
        <f t="shared" ref="AA7:AA8" si="25">SUM(Z7/60)</f>
        <v>2.875</v>
      </c>
      <c r="AB7">
        <f t="shared" ref="AB7:AB8" si="26">ROUNDDOWN(AA7,0)</f>
        <v>2</v>
      </c>
      <c r="AC7">
        <f t="shared" ref="AC7:AC8" si="27">SUM(AA7-AB7)</f>
        <v>0.875</v>
      </c>
      <c r="AD7">
        <f t="shared" ref="AD7:AD8" si="28">SUM(60*AC7)</f>
        <v>52.5</v>
      </c>
    </row>
    <row r="8" spans="1:30">
      <c r="A8" s="24">
        <v>7</v>
      </c>
      <c r="B8" s="26">
        <v>1.2250000000000001</v>
      </c>
      <c r="C8" s="40">
        <f>SUM(PT!D18)</f>
        <v>7</v>
      </c>
      <c r="D8" s="40">
        <f t="shared" si="0"/>
        <v>1.2250000000000001</v>
      </c>
      <c r="E8" s="40">
        <f>SUM(PT!C18)</f>
        <v>135</v>
      </c>
      <c r="F8" s="41">
        <f t="shared" si="1"/>
        <v>165.375</v>
      </c>
      <c r="G8" s="41">
        <f t="shared" si="2"/>
        <v>142.56978749999999</v>
      </c>
      <c r="H8" s="41">
        <f t="shared" si="3"/>
        <v>124.80851250000001</v>
      </c>
      <c r="I8" s="41">
        <f t="shared" si="4"/>
        <v>110.61933750000001</v>
      </c>
      <c r="J8">
        <f>SUM(J6*J7)</f>
        <v>93.94</v>
      </c>
      <c r="K8" t="s">
        <v>35</v>
      </c>
      <c r="Q8" t="s">
        <v>57</v>
      </c>
      <c r="R8" s="55">
        <f t="shared" si="19"/>
        <v>22.5</v>
      </c>
      <c r="S8">
        <f t="shared" si="20"/>
        <v>0.375</v>
      </c>
      <c r="T8">
        <f t="shared" si="21"/>
        <v>0</v>
      </c>
      <c r="U8">
        <f t="shared" si="22"/>
        <v>0.375</v>
      </c>
      <c r="V8">
        <f t="shared" si="23"/>
        <v>22.5</v>
      </c>
      <c r="Y8" t="s">
        <v>57</v>
      </c>
      <c r="Z8" s="56">
        <f t="shared" si="24"/>
        <v>15</v>
      </c>
      <c r="AA8">
        <f t="shared" si="25"/>
        <v>0.25</v>
      </c>
      <c r="AB8">
        <f t="shared" si="26"/>
        <v>0</v>
      </c>
      <c r="AC8">
        <f t="shared" si="27"/>
        <v>0.25</v>
      </c>
      <c r="AD8">
        <f t="shared" si="28"/>
        <v>15</v>
      </c>
    </row>
    <row r="9" spans="1:30" ht="15.75" thickBot="1">
      <c r="A9" s="25">
        <v>8</v>
      </c>
      <c r="B9" s="25">
        <v>1.256</v>
      </c>
      <c r="C9" s="40">
        <f>SUM(PT!D19)</f>
        <v>8</v>
      </c>
      <c r="D9" s="40">
        <f t="shared" si="0"/>
        <v>1.256</v>
      </c>
      <c r="E9" s="40">
        <f>SUM(PT!C19)</f>
        <v>135</v>
      </c>
      <c r="F9" s="41">
        <f t="shared" si="1"/>
        <v>169.56</v>
      </c>
      <c r="G9" s="41">
        <f t="shared" si="2"/>
        <v>146.17767599999999</v>
      </c>
      <c r="H9" s="41">
        <f t="shared" si="3"/>
        <v>127.96693200000001</v>
      </c>
      <c r="I9" s="41">
        <f t="shared" si="4"/>
        <v>113.41868400000001</v>
      </c>
      <c r="J9">
        <f>SUM(J8+J5)</f>
        <v>158.94</v>
      </c>
      <c r="K9" t="s">
        <v>38</v>
      </c>
      <c r="R9" t="s">
        <v>64</v>
      </c>
      <c r="Z9" s="56" t="s">
        <v>64</v>
      </c>
    </row>
    <row r="10" spans="1:30">
      <c r="A10" s="24">
        <v>9</v>
      </c>
      <c r="B10" s="26">
        <v>1.29</v>
      </c>
      <c r="C10" s="40">
        <f>SUM(PT!D20)</f>
        <v>15</v>
      </c>
      <c r="D10" s="40">
        <f t="shared" si="0"/>
        <v>1.4950000000000001</v>
      </c>
      <c r="E10" s="40">
        <f>SUM(PT!C20)</f>
        <v>560</v>
      </c>
      <c r="F10" s="41">
        <f t="shared" si="1"/>
        <v>837.2</v>
      </c>
      <c r="G10" s="41">
        <f t="shared" si="2"/>
        <v>721.75012000000004</v>
      </c>
      <c r="H10" s="41">
        <f t="shared" si="3"/>
        <v>631.8348400000001</v>
      </c>
      <c r="I10" s="41">
        <f t="shared" si="4"/>
        <v>560.00308000000007</v>
      </c>
      <c r="J10">
        <f>SUM(J7-0.15)</f>
        <v>0.62</v>
      </c>
      <c r="K10" t="s">
        <v>37</v>
      </c>
      <c r="Q10" t="s">
        <v>55</v>
      </c>
      <c r="R10" s="55">
        <f>SUM(Q2/8)</f>
        <v>108.75</v>
      </c>
      <c r="S10">
        <f>SUM(R10/60)</f>
        <v>1.8125</v>
      </c>
      <c r="T10">
        <f>ROUNDDOWN(S10,0)</f>
        <v>1</v>
      </c>
      <c r="U10">
        <f>SUM(S10-T10)</f>
        <v>0.8125</v>
      </c>
      <c r="V10">
        <f>SUM(60*U10)</f>
        <v>48.75</v>
      </c>
      <c r="Y10" t="s">
        <v>55</v>
      </c>
      <c r="Z10" s="56">
        <f>SUM(Y2/8)</f>
        <v>97.5</v>
      </c>
      <c r="AA10">
        <f>SUM(Z10/60)</f>
        <v>1.625</v>
      </c>
      <c r="AB10">
        <f>ROUNDDOWN(AA10,0)</f>
        <v>1</v>
      </c>
      <c r="AC10">
        <f>SUM(AA10-AB10)</f>
        <v>0.625</v>
      </c>
      <c r="AD10">
        <f>SUM(60*AC10)</f>
        <v>37.5</v>
      </c>
    </row>
    <row r="11" spans="1:30" ht="15.75" thickBot="1">
      <c r="A11" s="25">
        <v>10</v>
      </c>
      <c r="B11" s="25">
        <v>1.325</v>
      </c>
      <c r="C11" s="40">
        <f>SUM(PT!D21)</f>
        <v>10</v>
      </c>
      <c r="D11" s="40">
        <f t="shared" si="0"/>
        <v>1.325</v>
      </c>
      <c r="E11" s="40">
        <f>SUM(PT!C21)</f>
        <v>135</v>
      </c>
      <c r="F11" s="41">
        <f t="shared" si="1"/>
        <v>178.875</v>
      </c>
      <c r="G11" s="41">
        <f t="shared" si="2"/>
        <v>154.20813749999999</v>
      </c>
      <c r="H11" s="41">
        <f t="shared" si="3"/>
        <v>134.9969625</v>
      </c>
      <c r="I11" s="41">
        <f t="shared" si="4"/>
        <v>119.64948750000001</v>
      </c>
      <c r="J11">
        <f>SUM(J6*J10)</f>
        <v>75.64</v>
      </c>
      <c r="K11" t="s">
        <v>35</v>
      </c>
      <c r="Q11" t="s">
        <v>56</v>
      </c>
      <c r="R11" s="55">
        <f t="shared" ref="R11:R12" si="29">SUM(Q3/8)</f>
        <v>97.5</v>
      </c>
      <c r="S11">
        <f t="shared" ref="S11:S12" si="30">SUM(R11/60)</f>
        <v>1.625</v>
      </c>
      <c r="T11">
        <f t="shared" ref="T11:T12" si="31">ROUNDDOWN(S11,0)</f>
        <v>1</v>
      </c>
      <c r="U11">
        <f t="shared" ref="U11:U12" si="32">SUM(S11-T11)</f>
        <v>0.625</v>
      </c>
      <c r="V11">
        <f t="shared" ref="V11:V12" si="33">SUM(60*U11)</f>
        <v>37.5</v>
      </c>
      <c r="Y11" t="s">
        <v>56</v>
      </c>
      <c r="Z11" s="56">
        <f t="shared" ref="Z11:Z12" si="34">SUM(Y3/8)</f>
        <v>86.25</v>
      </c>
      <c r="AA11">
        <f t="shared" ref="AA11:AA12" si="35">SUM(Z11/60)</f>
        <v>1.4375</v>
      </c>
      <c r="AB11">
        <f t="shared" ref="AB11:AB12" si="36">ROUNDDOWN(AA11,0)</f>
        <v>1</v>
      </c>
      <c r="AC11">
        <f t="shared" ref="AC11:AC12" si="37">SUM(AA11-AB11)</f>
        <v>0.4375</v>
      </c>
      <c r="AD11">
        <f t="shared" ref="AD11:AD12" si="38">SUM(60*AC11)</f>
        <v>26.25</v>
      </c>
    </row>
    <row r="12" spans="1:30">
      <c r="A12" s="24">
        <v>11</v>
      </c>
      <c r="B12" s="26">
        <v>1.355</v>
      </c>
      <c r="C12" s="40">
        <f>SUM(PT!D22)</f>
        <v>6</v>
      </c>
      <c r="D12" s="40">
        <f t="shared" si="0"/>
        <v>1.19</v>
      </c>
      <c r="E12" s="40">
        <f>SUM(PT!C22)</f>
        <v>56</v>
      </c>
      <c r="F12" s="41">
        <f t="shared" si="1"/>
        <v>66.64</v>
      </c>
      <c r="G12" s="41">
        <f t="shared" si="2"/>
        <v>57.450344000000001</v>
      </c>
      <c r="H12" s="41">
        <f t="shared" si="3"/>
        <v>50.293208</v>
      </c>
      <c r="I12" s="41">
        <f t="shared" si="4"/>
        <v>44.575496000000001</v>
      </c>
      <c r="J12">
        <f>SUM(J11+J5)</f>
        <v>140.63999999999999</v>
      </c>
      <c r="K12" t="s">
        <v>39</v>
      </c>
      <c r="Q12" t="s">
        <v>57</v>
      </c>
      <c r="R12" s="55">
        <f t="shared" si="29"/>
        <v>11.25</v>
      </c>
      <c r="S12">
        <f t="shared" si="30"/>
        <v>0.1875</v>
      </c>
      <c r="T12">
        <f t="shared" si="31"/>
        <v>0</v>
      </c>
      <c r="U12">
        <f t="shared" si="32"/>
        <v>0.1875</v>
      </c>
      <c r="V12">
        <f t="shared" si="33"/>
        <v>11.25</v>
      </c>
      <c r="Y12" t="s">
        <v>57</v>
      </c>
      <c r="Z12" s="56">
        <f t="shared" si="34"/>
        <v>7.5</v>
      </c>
      <c r="AA12">
        <f t="shared" si="35"/>
        <v>0.125</v>
      </c>
      <c r="AB12">
        <f t="shared" si="36"/>
        <v>0</v>
      </c>
      <c r="AC12">
        <f t="shared" si="37"/>
        <v>0.125</v>
      </c>
      <c r="AD12">
        <f t="shared" si="38"/>
        <v>7.5</v>
      </c>
    </row>
    <row r="13" spans="1:30" ht="15.75" thickBot="1">
      <c r="A13" s="25">
        <v>12</v>
      </c>
      <c r="B13" s="25">
        <v>1.3879999999999999</v>
      </c>
      <c r="C13" s="40">
        <f>SUM(PT!D23)</f>
        <v>12</v>
      </c>
      <c r="D13" s="40">
        <f t="shared" si="0"/>
        <v>1.3879999999999999</v>
      </c>
      <c r="E13" s="40">
        <f>SUM(PT!C23)</f>
        <v>135</v>
      </c>
      <c r="F13" s="41">
        <f t="shared" si="1"/>
        <v>187.38</v>
      </c>
      <c r="G13" s="41">
        <f t="shared" si="2"/>
        <v>161.54029799999998</v>
      </c>
      <c r="H13" s="41">
        <f t="shared" si="3"/>
        <v>141.41568599999999</v>
      </c>
      <c r="I13" s="41">
        <f t="shared" si="4"/>
        <v>125.33848200000001</v>
      </c>
      <c r="R13" s="56" t="s">
        <v>68</v>
      </c>
      <c r="Z13" s="56" t="s">
        <v>68</v>
      </c>
    </row>
    <row r="14" spans="1:30">
      <c r="A14" s="24">
        <v>13</v>
      </c>
      <c r="B14" s="26">
        <v>1.4319999999999999</v>
      </c>
      <c r="C14" s="40">
        <f>SUM(PT!D24)</f>
        <v>13</v>
      </c>
      <c r="D14" s="40">
        <f t="shared" si="0"/>
        <v>1.4319999999999999</v>
      </c>
      <c r="E14" s="40">
        <f>SUM(PT!C24)</f>
        <v>135</v>
      </c>
      <c r="F14" s="41">
        <f t="shared" si="1"/>
        <v>193.32</v>
      </c>
      <c r="G14" s="41">
        <f t="shared" si="2"/>
        <v>166.66117199999999</v>
      </c>
      <c r="H14" s="41">
        <f t="shared" si="3"/>
        <v>145.89860400000001</v>
      </c>
      <c r="I14" s="41">
        <f t="shared" si="4"/>
        <v>129.31174799999999</v>
      </c>
      <c r="N14" t="s">
        <v>49</v>
      </c>
      <c r="O14" t="s">
        <v>44</v>
      </c>
      <c r="Q14" t="s">
        <v>55</v>
      </c>
      <c r="R14" s="56">
        <f>SUM(Q2/16)</f>
        <v>54.375</v>
      </c>
      <c r="S14">
        <f>SUM(R14/60)</f>
        <v>0.90625</v>
      </c>
      <c r="T14">
        <f>ROUNDDOWN(S14,0)</f>
        <v>0</v>
      </c>
      <c r="U14">
        <f>SUM(S14-T14)</f>
        <v>0.90625</v>
      </c>
      <c r="V14">
        <f>SUM(60*U14)</f>
        <v>54.375</v>
      </c>
      <c r="Y14" t="s">
        <v>55</v>
      </c>
      <c r="Z14" s="56">
        <f>SUM(Y2/16)</f>
        <v>48.75</v>
      </c>
      <c r="AA14">
        <f>SUM(Z14/60)</f>
        <v>0.8125</v>
      </c>
      <c r="AB14">
        <f>ROUNDDOWN(AA14,0)</f>
        <v>0</v>
      </c>
      <c r="AC14">
        <f>SUM(AA14-AB14)</f>
        <v>0.8125</v>
      </c>
      <c r="AD14">
        <f>SUM(60*AC14)</f>
        <v>48.75</v>
      </c>
    </row>
    <row r="15" spans="1:30" ht="15.75" thickBot="1">
      <c r="A15" s="25">
        <v>14</v>
      </c>
      <c r="B15" s="26">
        <v>1.4570000000000001</v>
      </c>
      <c r="C15" s="40">
        <f>SUM(PT!D25)</f>
        <v>14</v>
      </c>
      <c r="D15" s="40">
        <f t="shared" si="0"/>
        <v>1.4570000000000001</v>
      </c>
      <c r="E15" s="40">
        <f>SUM(PT!C25)</f>
        <v>135</v>
      </c>
      <c r="F15" s="41">
        <f t="shared" si="1"/>
        <v>196.69500000000002</v>
      </c>
      <c r="G15" s="41">
        <f t="shared" si="2"/>
        <v>169.57075950000001</v>
      </c>
      <c r="H15" s="41">
        <f t="shared" si="3"/>
        <v>148.44571650000003</v>
      </c>
      <c r="I15" s="41">
        <f t="shared" si="4"/>
        <v>131.56928550000003</v>
      </c>
      <c r="L15" t="s">
        <v>67</v>
      </c>
      <c r="M15">
        <v>1600</v>
      </c>
      <c r="N15" s="55">
        <f>SUM(T2)</f>
        <v>7</v>
      </c>
      <c r="O15" s="55">
        <f>SUM(V2)</f>
        <v>15</v>
      </c>
      <c r="Q15" t="s">
        <v>56</v>
      </c>
      <c r="R15" s="56">
        <f t="shared" ref="R15:R16" si="39">SUM(Q3/16)</f>
        <v>48.75</v>
      </c>
      <c r="S15">
        <f t="shared" ref="S15:S16" si="40">SUM(R15/60)</f>
        <v>0.8125</v>
      </c>
      <c r="T15">
        <f t="shared" ref="T15:T16" si="41">ROUNDDOWN(S15,0)</f>
        <v>0</v>
      </c>
      <c r="U15">
        <f t="shared" ref="U15:U16" si="42">SUM(S15-T15)</f>
        <v>0.8125</v>
      </c>
      <c r="V15">
        <f t="shared" ref="V15:V16" si="43">SUM(60*U15)</f>
        <v>48.75</v>
      </c>
      <c r="Y15" t="s">
        <v>56</v>
      </c>
      <c r="Z15" s="56">
        <f t="shared" ref="Z15:Z16" si="44">SUM(Y3/16)</f>
        <v>43.125</v>
      </c>
      <c r="AA15">
        <f t="shared" ref="AA15:AA16" si="45">SUM(Z15/60)</f>
        <v>0.71875</v>
      </c>
      <c r="AB15">
        <f t="shared" ref="AB15:AB16" si="46">ROUNDDOWN(AA15,0)</f>
        <v>0</v>
      </c>
      <c r="AC15">
        <f t="shared" ref="AC15:AC16" si="47">SUM(AA15-AB15)</f>
        <v>0.71875</v>
      </c>
      <c r="AD15">
        <f t="shared" ref="AD15:AD16" si="48">SUM(60*AC15)</f>
        <v>43.125</v>
      </c>
    </row>
    <row r="16" spans="1:30" ht="15.75" thickBot="1">
      <c r="A16" s="24">
        <v>15</v>
      </c>
      <c r="B16" s="27">
        <v>1.4950000000000001</v>
      </c>
      <c r="C16" s="40">
        <f>SUM(PT!D26)</f>
        <v>15</v>
      </c>
      <c r="D16" s="40">
        <f t="shared" si="0"/>
        <v>1.4950000000000001</v>
      </c>
      <c r="E16" s="40">
        <f>SUM(PT!C26)</f>
        <v>135</v>
      </c>
      <c r="F16" s="41">
        <f t="shared" si="1"/>
        <v>201.82500000000002</v>
      </c>
      <c r="G16" s="41">
        <f t="shared" si="2"/>
        <v>173.99333250000001</v>
      </c>
      <c r="H16" s="41">
        <f t="shared" si="3"/>
        <v>152.31732750000003</v>
      </c>
      <c r="I16" s="41">
        <f t="shared" si="4"/>
        <v>135.00074250000003</v>
      </c>
      <c r="M16">
        <v>800</v>
      </c>
      <c r="N16">
        <f>SUM(T6)</f>
        <v>3</v>
      </c>
      <c r="O16" s="55">
        <f>SUM(V6)</f>
        <v>37.5</v>
      </c>
      <c r="Q16" t="s">
        <v>57</v>
      </c>
      <c r="R16" s="56">
        <f t="shared" si="39"/>
        <v>5.625</v>
      </c>
      <c r="S16">
        <f t="shared" si="40"/>
        <v>9.375E-2</v>
      </c>
      <c r="T16">
        <f t="shared" si="41"/>
        <v>0</v>
      </c>
      <c r="U16">
        <f t="shared" si="42"/>
        <v>9.375E-2</v>
      </c>
      <c r="V16">
        <f t="shared" si="43"/>
        <v>5.625</v>
      </c>
      <c r="Y16" t="s">
        <v>57</v>
      </c>
      <c r="Z16" s="56">
        <f t="shared" si="44"/>
        <v>3.75</v>
      </c>
      <c r="AA16">
        <f t="shared" si="45"/>
        <v>6.25E-2</v>
      </c>
      <c r="AB16">
        <f t="shared" si="46"/>
        <v>0</v>
      </c>
      <c r="AC16">
        <f t="shared" si="47"/>
        <v>6.25E-2</v>
      </c>
      <c r="AD16">
        <f t="shared" si="48"/>
        <v>3.75</v>
      </c>
    </row>
    <row r="17" spans="1:780">
      <c r="C17" s="40">
        <f>SUM(PT!D27)</f>
        <v>1</v>
      </c>
      <c r="D17" s="40">
        <f t="shared" si="0"/>
        <v>1</v>
      </c>
      <c r="E17" s="40">
        <f>SUM(PT!C27)</f>
        <v>225</v>
      </c>
      <c r="F17" s="41">
        <f t="shared" si="1"/>
        <v>225</v>
      </c>
      <c r="G17" s="41">
        <f t="shared" si="2"/>
        <v>193.9725</v>
      </c>
      <c r="H17" s="41">
        <f t="shared" si="3"/>
        <v>169.8075</v>
      </c>
      <c r="I17" s="41">
        <f t="shared" si="4"/>
        <v>150.5025</v>
      </c>
      <c r="M17">
        <v>400</v>
      </c>
      <c r="N17">
        <f>SUM(T10)</f>
        <v>1</v>
      </c>
      <c r="O17" s="55">
        <f>SUM(V10)</f>
        <v>48.75</v>
      </c>
      <c r="R17" s="56" t="s">
        <v>64</v>
      </c>
      <c r="Z17" s="56" t="s">
        <v>64</v>
      </c>
    </row>
    <row r="18" spans="1:780">
      <c r="C18" s="40">
        <f>SUM(PT!D28)</f>
        <v>2</v>
      </c>
      <c r="D18" s="40">
        <f t="shared" si="0"/>
        <v>1.05</v>
      </c>
      <c r="E18" s="40">
        <f>SUM(PT!C28)</f>
        <v>225</v>
      </c>
      <c r="F18" s="41">
        <f t="shared" si="1"/>
        <v>236.25</v>
      </c>
      <c r="G18" s="41">
        <f t="shared" si="2"/>
        <v>203.67112499999999</v>
      </c>
      <c r="H18" s="41">
        <f t="shared" si="3"/>
        <v>178.297875</v>
      </c>
      <c r="I18" s="41">
        <f t="shared" si="4"/>
        <v>158.027625</v>
      </c>
      <c r="M18">
        <v>200</v>
      </c>
      <c r="N18">
        <f>SUM(T14)</f>
        <v>0</v>
      </c>
      <c r="O18" s="55">
        <f>SUM(V14)</f>
        <v>54.375</v>
      </c>
      <c r="Q18" t="s">
        <v>55</v>
      </c>
      <c r="R18" s="56">
        <f>SUM(Q2/32)</f>
        <v>27.1875</v>
      </c>
      <c r="S18">
        <f>SUM(R18/60)</f>
        <v>0.453125</v>
      </c>
      <c r="T18">
        <f>ROUNDDOWN(S18,0)</f>
        <v>0</v>
      </c>
      <c r="U18">
        <f>SUM(S18-T18)</f>
        <v>0.453125</v>
      </c>
      <c r="V18">
        <f>SUM(60*U18)</f>
        <v>27.1875</v>
      </c>
      <c r="Y18" t="s">
        <v>55</v>
      </c>
      <c r="Z18" s="56">
        <f>SUM(Y2/32)</f>
        <v>24.375</v>
      </c>
      <c r="AA18">
        <f>SUM(Z18/60)</f>
        <v>0.40625</v>
      </c>
      <c r="AB18">
        <f>ROUNDDOWN(AA18,0)</f>
        <v>0</v>
      </c>
      <c r="AC18">
        <f>SUM(AA18-AB18)</f>
        <v>0.40625</v>
      </c>
      <c r="AD18">
        <f>SUM(60*AC18)</f>
        <v>24.375</v>
      </c>
    </row>
    <row r="19" spans="1:780">
      <c r="C19" s="40">
        <f>SUM(PT!D29)</f>
        <v>3</v>
      </c>
      <c r="D19" s="40">
        <f t="shared" si="0"/>
        <v>1.0880000000000001</v>
      </c>
      <c r="E19" s="40">
        <f>SUM(PT!C29)</f>
        <v>225</v>
      </c>
      <c r="F19" s="41">
        <f t="shared" si="1"/>
        <v>244.8</v>
      </c>
      <c r="G19" s="41">
        <f t="shared" si="2"/>
        <v>211.04208</v>
      </c>
      <c r="H19" s="41">
        <f t="shared" si="3"/>
        <v>184.75056000000001</v>
      </c>
      <c r="I19" s="41">
        <f t="shared" si="4"/>
        <v>163.74672000000001</v>
      </c>
      <c r="M19">
        <v>100</v>
      </c>
      <c r="N19">
        <f>SUM(T20)</f>
        <v>0</v>
      </c>
      <c r="O19" s="55">
        <f>SUM(V18)</f>
        <v>27.1875</v>
      </c>
      <c r="Q19" t="s">
        <v>56</v>
      </c>
      <c r="R19" s="56">
        <f t="shared" ref="R19:R20" si="49">SUM(Q3/32)</f>
        <v>24.375</v>
      </c>
      <c r="S19">
        <f t="shared" ref="S19:S20" si="50">SUM(R19/60)</f>
        <v>0.40625</v>
      </c>
      <c r="T19">
        <f t="shared" ref="T19:T20" si="51">ROUNDDOWN(S19,0)</f>
        <v>0</v>
      </c>
      <c r="U19">
        <f t="shared" ref="U19:U20" si="52">SUM(S19-T19)</f>
        <v>0.40625</v>
      </c>
      <c r="V19">
        <f t="shared" ref="V19:V20" si="53">SUM(60*U19)</f>
        <v>24.375</v>
      </c>
      <c r="Y19" t="s">
        <v>56</v>
      </c>
      <c r="Z19" s="56">
        <f t="shared" ref="Z19:Z20" si="54">SUM(Y3/32)</f>
        <v>21.5625</v>
      </c>
      <c r="AA19">
        <f t="shared" ref="AA19:AA20" si="55">SUM(Z19/60)</f>
        <v>0.359375</v>
      </c>
      <c r="AB19">
        <f t="shared" ref="AB19:AB20" si="56">ROUNDDOWN(AA19,0)</f>
        <v>0</v>
      </c>
      <c r="AC19">
        <f t="shared" ref="AC19:AC20" si="57">SUM(AA19-AB19)</f>
        <v>0.359375</v>
      </c>
      <c r="AD19">
        <f t="shared" ref="AD19:AD20" si="58">SUM(60*AC19)</f>
        <v>21.5625</v>
      </c>
    </row>
    <row r="20" spans="1:780">
      <c r="C20" s="40">
        <f>SUM(PT!D30)</f>
        <v>4</v>
      </c>
      <c r="D20" s="40">
        <f t="shared" si="0"/>
        <v>1.125</v>
      </c>
      <c r="E20" s="40">
        <f>SUM(PT!C30)</f>
        <v>225</v>
      </c>
      <c r="F20" s="41">
        <f t="shared" si="1"/>
        <v>253.125</v>
      </c>
      <c r="G20" s="41">
        <f t="shared" si="2"/>
        <v>218.21906250000001</v>
      </c>
      <c r="H20" s="41">
        <f t="shared" si="3"/>
        <v>191.03343750000002</v>
      </c>
      <c r="I20" s="41">
        <f t="shared" si="4"/>
        <v>169.3153125</v>
      </c>
      <c r="L20" t="s">
        <v>65</v>
      </c>
      <c r="M20">
        <v>1600</v>
      </c>
      <c r="N20">
        <f>SUM(AB3)</f>
        <v>5</v>
      </c>
      <c r="O20" s="55">
        <f>SUM(AD3)</f>
        <v>45</v>
      </c>
      <c r="Q20" t="s">
        <v>57</v>
      </c>
      <c r="R20" s="56">
        <f t="shared" si="49"/>
        <v>2.8125</v>
      </c>
      <c r="S20">
        <f t="shared" si="50"/>
        <v>4.6875E-2</v>
      </c>
      <c r="T20">
        <f t="shared" si="51"/>
        <v>0</v>
      </c>
      <c r="U20">
        <f t="shared" si="52"/>
        <v>4.6875E-2</v>
      </c>
      <c r="V20">
        <f t="shared" si="53"/>
        <v>2.8125</v>
      </c>
      <c r="Y20" t="s">
        <v>57</v>
      </c>
      <c r="Z20" s="56">
        <f t="shared" si="54"/>
        <v>1.875</v>
      </c>
      <c r="AA20">
        <f t="shared" si="55"/>
        <v>3.125E-2</v>
      </c>
      <c r="AB20">
        <f t="shared" si="56"/>
        <v>0</v>
      </c>
      <c r="AC20">
        <f t="shared" si="57"/>
        <v>3.125E-2</v>
      </c>
      <c r="AD20">
        <f t="shared" si="58"/>
        <v>1.875</v>
      </c>
    </row>
    <row r="21" spans="1:780">
      <c r="C21" s="40">
        <f>SUM(PT!D31)</f>
        <v>15</v>
      </c>
      <c r="D21" s="40">
        <f t="shared" si="0"/>
        <v>1.4950000000000001</v>
      </c>
      <c r="E21" s="40">
        <f>SUM(PT!C31)</f>
        <v>135</v>
      </c>
      <c r="F21" s="41">
        <f t="shared" si="1"/>
        <v>201.82500000000002</v>
      </c>
      <c r="G21" s="41">
        <f t="shared" si="2"/>
        <v>173.99333250000001</v>
      </c>
      <c r="H21" s="41">
        <f t="shared" si="3"/>
        <v>152.31732750000003</v>
      </c>
      <c r="I21" s="41">
        <f t="shared" si="4"/>
        <v>135.00074250000003</v>
      </c>
      <c r="M21">
        <v>800</v>
      </c>
      <c r="N21">
        <f>SUM(AB7)</f>
        <v>2</v>
      </c>
      <c r="O21" s="55">
        <f>SUM(AD7)</f>
        <v>52.5</v>
      </c>
    </row>
    <row r="22" spans="1:780">
      <c r="C22" s="40">
        <f>SUM(PT!D32)</f>
        <v>6</v>
      </c>
      <c r="D22" s="40">
        <f t="shared" si="0"/>
        <v>1.19</v>
      </c>
      <c r="E22" s="40">
        <f>SUM(PT!C32)</f>
        <v>225</v>
      </c>
      <c r="F22" s="41">
        <f t="shared" si="1"/>
        <v>267.75</v>
      </c>
      <c r="G22" s="41">
        <f t="shared" si="2"/>
        <v>230.82727499999999</v>
      </c>
      <c r="H22" s="41">
        <f t="shared" si="3"/>
        <v>202.07092500000002</v>
      </c>
      <c r="I22" s="41">
        <f t="shared" si="4"/>
        <v>179.09797500000002</v>
      </c>
      <c r="M22">
        <v>400</v>
      </c>
      <c r="N22">
        <f>SUM(AB11)</f>
        <v>1</v>
      </c>
      <c r="O22" s="55">
        <f>SUM(AD11)</f>
        <v>26.25</v>
      </c>
      <c r="Q22" t="s">
        <v>143</v>
      </c>
      <c r="S22" t="s">
        <v>144</v>
      </c>
      <c r="T22" t="s">
        <v>145</v>
      </c>
      <c r="U22" t="s">
        <v>146</v>
      </c>
      <c r="Y22" t="s">
        <v>154</v>
      </c>
      <c r="AB22" t="s">
        <v>156</v>
      </c>
      <c r="AC22">
        <f>SUM(PT!C7)</f>
        <v>-1</v>
      </c>
    </row>
    <row r="23" spans="1:780">
      <c r="C23" s="40">
        <f>SUM(PT!D33)</f>
        <v>7</v>
      </c>
      <c r="D23" s="40">
        <f t="shared" si="0"/>
        <v>1.2250000000000001</v>
      </c>
      <c r="E23" s="40">
        <f>SUM(PT!C33)</f>
        <v>225</v>
      </c>
      <c r="F23" s="41">
        <f t="shared" si="1"/>
        <v>275.625</v>
      </c>
      <c r="G23" s="41">
        <f t="shared" si="2"/>
        <v>237.61631249999999</v>
      </c>
      <c r="H23" s="41">
        <f t="shared" si="3"/>
        <v>208.01418750000002</v>
      </c>
      <c r="I23" s="41">
        <f t="shared" si="4"/>
        <v>184.36556250000001</v>
      </c>
      <c r="M23">
        <v>200</v>
      </c>
      <c r="N23">
        <f>SUM(AB15)</f>
        <v>0</v>
      </c>
      <c r="O23" s="55">
        <f>SUM(AD15)</f>
        <v>43.125</v>
      </c>
      <c r="Q23" t="s">
        <v>151</v>
      </c>
      <c r="S23" s="55">
        <f>SUM(PT!U3)</f>
        <v>1</v>
      </c>
      <c r="T23" s="55">
        <f>SUM(PT!V3)</f>
        <v>3</v>
      </c>
      <c r="U23" s="55">
        <f>SUM(PT!W3)</f>
        <v>11</v>
      </c>
      <c r="X23" t="s">
        <v>152</v>
      </c>
      <c r="Y23">
        <f>SUM(W26)</f>
        <v>0</v>
      </c>
      <c r="Z23">
        <f>SUM(Y23*30)</f>
        <v>0</v>
      </c>
      <c r="AB23" t="s">
        <v>155</v>
      </c>
      <c r="AC23" s="55">
        <f>SUM(Z24)</f>
        <v>6</v>
      </c>
    </row>
    <row r="24" spans="1:780" ht="15.75" thickBot="1">
      <c r="C24" s="40">
        <f>SUM(PT!D34)</f>
        <v>8</v>
      </c>
      <c r="D24" s="40">
        <f t="shared" si="0"/>
        <v>1.256</v>
      </c>
      <c r="E24" s="40">
        <f>SUM(PT!C34)</f>
        <v>225</v>
      </c>
      <c r="F24" s="41">
        <f t="shared" si="1"/>
        <v>282.60000000000002</v>
      </c>
      <c r="G24" s="41">
        <f t="shared" si="2"/>
        <v>243.62946000000002</v>
      </c>
      <c r="H24" s="41">
        <f t="shared" si="3"/>
        <v>213.27822000000003</v>
      </c>
      <c r="I24" s="41">
        <f t="shared" si="4"/>
        <v>189.03114000000002</v>
      </c>
      <c r="M24">
        <v>100</v>
      </c>
      <c r="N24">
        <f>SUM(AB19)</f>
        <v>0</v>
      </c>
      <c r="O24" s="55">
        <f>SUM(AD19)</f>
        <v>21.5625</v>
      </c>
      <c r="S24" s="16">
        <f>IF(S23&lt;S25,S23+31,S23)</f>
        <v>32</v>
      </c>
      <c r="T24" s="16">
        <f>IF(S24&gt;30,T23-1,T23)</f>
        <v>2</v>
      </c>
      <c r="U24" s="16">
        <f>IF(T24&gt;12,U23-1,U23)</f>
        <v>11</v>
      </c>
      <c r="X24" t="s">
        <v>153</v>
      </c>
      <c r="Y24" s="55">
        <f>SUM(S26)</f>
        <v>6</v>
      </c>
      <c r="Z24" s="55">
        <f>SUM(Z23+Y24)</f>
        <v>6</v>
      </c>
      <c r="AC24" s="115">
        <f>SUM(AC22/AC23)</f>
        <v>-0.16666666666666666</v>
      </c>
    </row>
    <row r="25" spans="1:780">
      <c r="C25" s="40">
        <f>SUM(PT!D35)</f>
        <v>9</v>
      </c>
      <c r="D25" s="40">
        <f t="shared" si="0"/>
        <v>1.29</v>
      </c>
      <c r="E25" s="40">
        <f>SUM(PT!C35)</f>
        <v>225</v>
      </c>
      <c r="F25" s="41">
        <f t="shared" si="1"/>
        <v>290.25</v>
      </c>
      <c r="G25" s="41">
        <f t="shared" si="2"/>
        <v>250.224525</v>
      </c>
      <c r="H25" s="41">
        <f t="shared" si="3"/>
        <v>219.05167500000002</v>
      </c>
      <c r="I25" s="41">
        <f t="shared" si="4"/>
        <v>194.14822500000002</v>
      </c>
      <c r="Q25" t="s">
        <v>150</v>
      </c>
      <c r="S25" s="55">
        <f>SUM(PT!U4)</f>
        <v>26</v>
      </c>
      <c r="T25" s="55">
        <f>SUM(PT!V4)</f>
        <v>2</v>
      </c>
      <c r="U25" s="55">
        <f>SUM(PT!W4)</f>
        <v>11</v>
      </c>
      <c r="W25" t="s">
        <v>148</v>
      </c>
      <c r="AC25">
        <f>IF(AC24&lt;0,AC24*-1,AC24)</f>
        <v>0.16666666666666666</v>
      </c>
    </row>
    <row r="26" spans="1:780" ht="15.75" thickBot="1">
      <c r="C26" s="40">
        <f>SUM(PT!D36)</f>
        <v>10</v>
      </c>
      <c r="D26" s="40">
        <f t="shared" si="0"/>
        <v>1.325</v>
      </c>
      <c r="E26" s="40">
        <f>SUM(PT!C36)</f>
        <v>225</v>
      </c>
      <c r="F26" s="41">
        <f t="shared" si="1"/>
        <v>298.125</v>
      </c>
      <c r="G26" s="41">
        <f t="shared" si="2"/>
        <v>257.01356249999998</v>
      </c>
      <c r="H26" s="41">
        <f t="shared" si="3"/>
        <v>224.99493750000002</v>
      </c>
      <c r="I26" s="41">
        <f t="shared" si="4"/>
        <v>199.41581250000002</v>
      </c>
      <c r="K26" s="16">
        <f>IF(K28=0,0,K27)</f>
        <v>55</v>
      </c>
      <c r="S26" s="95">
        <f>SUM(S24-S25)</f>
        <v>6</v>
      </c>
      <c r="T26" s="95">
        <f>SUM(T24-T25)</f>
        <v>0</v>
      </c>
      <c r="U26" s="95">
        <f>SUM(U24-U25)</f>
        <v>0</v>
      </c>
      <c r="V26">
        <f>SUM(U26*12)</f>
        <v>0</v>
      </c>
      <c r="W26">
        <f>SUM(T26+V26)</f>
        <v>0</v>
      </c>
    </row>
    <row r="27" spans="1:780" ht="15.75" thickBot="1">
      <c r="C27" s="40">
        <f>SUM(PT!D37)</f>
        <v>11</v>
      </c>
      <c r="D27" s="40">
        <f t="shared" si="0"/>
        <v>1.355</v>
      </c>
      <c r="E27" s="40">
        <f>SUM(PT!C37)</f>
        <v>225</v>
      </c>
      <c r="F27" s="41">
        <f t="shared" si="1"/>
        <v>304.875</v>
      </c>
      <c r="G27" s="41">
        <f t="shared" si="2"/>
        <v>262.83273750000001</v>
      </c>
      <c r="H27" s="41">
        <f t="shared" si="3"/>
        <v>230.08916250000001</v>
      </c>
      <c r="I27" s="41">
        <f t="shared" si="4"/>
        <v>203.93088750000001</v>
      </c>
      <c r="J27" t="s">
        <v>160</v>
      </c>
      <c r="K27" s="16">
        <f>IF(K28&gt;=0,L27,L30)</f>
        <v>55</v>
      </c>
      <c r="L27">
        <f>SUM(M27:ACY27)</f>
        <v>1</v>
      </c>
      <c r="M27" s="16">
        <f>IF(L$28&gt;=$L$28,1,0)</f>
        <v>1</v>
      </c>
      <c r="N27" s="16">
        <f>IF(N28&lt;=$K28,1,0)</f>
        <v>0</v>
      </c>
      <c r="O27" s="16">
        <f t="shared" ref="O27:BZ27" si="59">IF(O28&lt;=$K28,1,0)</f>
        <v>0</v>
      </c>
      <c r="P27" s="16">
        <f t="shared" si="59"/>
        <v>0</v>
      </c>
      <c r="Q27" s="16">
        <f t="shared" si="59"/>
        <v>0</v>
      </c>
      <c r="R27" s="16">
        <f t="shared" si="59"/>
        <v>0</v>
      </c>
      <c r="S27" s="16">
        <f t="shared" si="59"/>
        <v>0</v>
      </c>
      <c r="T27" s="16">
        <f t="shared" si="59"/>
        <v>0</v>
      </c>
      <c r="U27" s="16">
        <f t="shared" si="59"/>
        <v>0</v>
      </c>
      <c r="V27" s="16">
        <f t="shared" si="59"/>
        <v>0</v>
      </c>
      <c r="W27" s="16">
        <f t="shared" si="59"/>
        <v>0</v>
      </c>
      <c r="X27" s="16">
        <f t="shared" si="59"/>
        <v>0</v>
      </c>
      <c r="Y27" s="16">
        <f t="shared" si="59"/>
        <v>0</v>
      </c>
      <c r="Z27" s="16">
        <f t="shared" si="59"/>
        <v>0</v>
      </c>
      <c r="AA27" s="16">
        <f t="shared" si="59"/>
        <v>0</v>
      </c>
      <c r="AB27" s="16">
        <f t="shared" si="59"/>
        <v>0</v>
      </c>
      <c r="AC27" s="16">
        <f t="shared" si="59"/>
        <v>0</v>
      </c>
      <c r="AD27" s="16">
        <f t="shared" si="59"/>
        <v>0</v>
      </c>
      <c r="AE27" s="16">
        <f t="shared" si="59"/>
        <v>0</v>
      </c>
      <c r="AF27" s="16">
        <f t="shared" si="59"/>
        <v>0</v>
      </c>
      <c r="AG27" s="16">
        <f t="shared" si="59"/>
        <v>0</v>
      </c>
      <c r="AH27" s="16">
        <f t="shared" si="59"/>
        <v>0</v>
      </c>
      <c r="AI27" s="16">
        <f t="shared" si="59"/>
        <v>0</v>
      </c>
      <c r="AJ27" s="16">
        <f t="shared" si="59"/>
        <v>0</v>
      </c>
      <c r="AK27" s="16">
        <f t="shared" si="59"/>
        <v>0</v>
      </c>
      <c r="AL27" s="16">
        <f t="shared" si="59"/>
        <v>0</v>
      </c>
      <c r="AM27" s="16">
        <f t="shared" si="59"/>
        <v>0</v>
      </c>
      <c r="AN27" s="16">
        <f t="shared" si="59"/>
        <v>0</v>
      </c>
      <c r="AO27" s="16">
        <f t="shared" si="59"/>
        <v>0</v>
      </c>
      <c r="AP27" s="16">
        <f t="shared" si="59"/>
        <v>0</v>
      </c>
      <c r="AQ27" s="16">
        <f t="shared" si="59"/>
        <v>0</v>
      </c>
      <c r="AR27" s="16">
        <f t="shared" si="59"/>
        <v>0</v>
      </c>
      <c r="AS27" s="16">
        <f t="shared" si="59"/>
        <v>0</v>
      </c>
      <c r="AT27" s="16">
        <f t="shared" si="59"/>
        <v>0</v>
      </c>
      <c r="AU27" s="16">
        <f t="shared" si="59"/>
        <v>0</v>
      </c>
      <c r="AV27" s="16">
        <f t="shared" si="59"/>
        <v>0</v>
      </c>
      <c r="AW27" s="16">
        <f t="shared" si="59"/>
        <v>0</v>
      </c>
      <c r="AX27" s="16">
        <f t="shared" si="59"/>
        <v>0</v>
      </c>
      <c r="AY27" s="16">
        <f t="shared" si="59"/>
        <v>0</v>
      </c>
      <c r="AZ27" s="16">
        <f t="shared" si="59"/>
        <v>0</v>
      </c>
      <c r="BA27" s="16">
        <f t="shared" si="59"/>
        <v>0</v>
      </c>
      <c r="BB27" s="16">
        <f t="shared" si="59"/>
        <v>0</v>
      </c>
      <c r="BC27" s="16">
        <f t="shared" si="59"/>
        <v>0</v>
      </c>
      <c r="BD27" s="16">
        <f t="shared" si="59"/>
        <v>0</v>
      </c>
      <c r="BE27" s="16">
        <f t="shared" si="59"/>
        <v>0</v>
      </c>
      <c r="BF27" s="16">
        <f t="shared" si="59"/>
        <v>0</v>
      </c>
      <c r="BG27" s="16">
        <f t="shared" si="59"/>
        <v>0</v>
      </c>
      <c r="BH27" s="16">
        <f t="shared" si="59"/>
        <v>0</v>
      </c>
      <c r="BI27" s="16">
        <f t="shared" si="59"/>
        <v>0</v>
      </c>
      <c r="BJ27" s="16">
        <f t="shared" si="59"/>
        <v>0</v>
      </c>
      <c r="BK27" s="16">
        <f t="shared" si="59"/>
        <v>0</v>
      </c>
      <c r="BL27" s="16">
        <f t="shared" si="59"/>
        <v>0</v>
      </c>
      <c r="BM27" s="16">
        <f t="shared" si="59"/>
        <v>0</v>
      </c>
      <c r="BN27" s="16">
        <f t="shared" si="59"/>
        <v>0</v>
      </c>
      <c r="BO27" s="16">
        <f t="shared" si="59"/>
        <v>0</v>
      </c>
      <c r="BP27" s="16">
        <f t="shared" si="59"/>
        <v>0</v>
      </c>
      <c r="BQ27" s="16">
        <f t="shared" si="59"/>
        <v>0</v>
      </c>
      <c r="BR27" s="16">
        <f t="shared" si="59"/>
        <v>0</v>
      </c>
      <c r="BS27" s="16">
        <f t="shared" si="59"/>
        <v>0</v>
      </c>
      <c r="BT27" s="16">
        <f t="shared" si="59"/>
        <v>0</v>
      </c>
      <c r="BU27" s="16">
        <f t="shared" si="59"/>
        <v>0</v>
      </c>
      <c r="BV27" s="16">
        <f t="shared" si="59"/>
        <v>0</v>
      </c>
      <c r="BW27" s="16">
        <f t="shared" si="59"/>
        <v>0</v>
      </c>
      <c r="BX27" s="16">
        <f t="shared" si="59"/>
        <v>0</v>
      </c>
      <c r="BY27" s="16">
        <f t="shared" si="59"/>
        <v>0</v>
      </c>
      <c r="BZ27" s="16">
        <f t="shared" si="59"/>
        <v>0</v>
      </c>
      <c r="CA27" s="16">
        <f t="shared" ref="CA27:CP27" si="60">IF(CA28&lt;=$K28,1,0)</f>
        <v>0</v>
      </c>
      <c r="CB27" s="16">
        <f t="shared" si="60"/>
        <v>0</v>
      </c>
      <c r="CC27" s="16">
        <f t="shared" si="60"/>
        <v>0</v>
      </c>
      <c r="CD27" s="16">
        <f t="shared" si="60"/>
        <v>0</v>
      </c>
      <c r="CE27" s="16">
        <f t="shared" si="60"/>
        <v>0</v>
      </c>
      <c r="CF27" s="16">
        <f t="shared" si="60"/>
        <v>0</v>
      </c>
      <c r="CG27" s="16">
        <f t="shared" si="60"/>
        <v>0</v>
      </c>
      <c r="CH27" s="16">
        <f t="shared" si="60"/>
        <v>0</v>
      </c>
      <c r="CI27" s="16">
        <f t="shared" si="60"/>
        <v>0</v>
      </c>
      <c r="CJ27" s="16">
        <f t="shared" si="60"/>
        <v>0</v>
      </c>
      <c r="CK27" s="16">
        <f t="shared" si="60"/>
        <v>0</v>
      </c>
      <c r="CL27" s="16">
        <f t="shared" si="60"/>
        <v>0</v>
      </c>
      <c r="CM27" s="16">
        <f t="shared" si="60"/>
        <v>0</v>
      </c>
      <c r="CN27" s="16">
        <f t="shared" si="60"/>
        <v>0</v>
      </c>
      <c r="CO27" s="16">
        <f t="shared" si="60"/>
        <v>0</v>
      </c>
      <c r="CP27" s="16">
        <f t="shared" si="60"/>
        <v>0</v>
      </c>
      <c r="CQ27" s="16">
        <f t="shared" ref="CQ27" si="61">IF(CQ28&lt;=$K28,1,0)</f>
        <v>0</v>
      </c>
      <c r="CR27" s="16">
        <f t="shared" ref="CR27" si="62">IF(CR28&lt;=$K28,1,0)</f>
        <v>0</v>
      </c>
      <c r="CS27" s="16">
        <f t="shared" ref="CS27" si="63">IF(CS28&lt;=$K28,1,0)</f>
        <v>0</v>
      </c>
      <c r="CT27" s="16">
        <f t="shared" ref="CT27" si="64">IF(CT28&lt;=$K28,1,0)</f>
        <v>0</v>
      </c>
      <c r="CU27" s="16">
        <f t="shared" ref="CU27" si="65">IF(CU28&lt;=$K28,1,0)</f>
        <v>0</v>
      </c>
      <c r="CV27" s="16">
        <f t="shared" ref="CV27" si="66">IF(CV28&lt;=$K28,1,0)</f>
        <v>0</v>
      </c>
      <c r="CW27" s="16">
        <f t="shared" ref="CW27" si="67">IF(CW28&lt;=$K28,1,0)</f>
        <v>0</v>
      </c>
      <c r="CX27" s="16">
        <f t="shared" ref="CX27" si="68">IF(CX28&lt;=$K28,1,0)</f>
        <v>0</v>
      </c>
      <c r="CY27" s="16">
        <f t="shared" ref="CY27" si="69">IF(CY28&lt;=$K28,1,0)</f>
        <v>0</v>
      </c>
      <c r="CZ27" s="16">
        <f t="shared" ref="CZ27" si="70">IF(CZ28&lt;=$K28,1,0)</f>
        <v>0</v>
      </c>
      <c r="DA27" s="16">
        <f t="shared" ref="DA27" si="71">IF(DA28&lt;=$K28,1,0)</f>
        <v>0</v>
      </c>
      <c r="DB27" s="16">
        <f t="shared" ref="DB27" si="72">IF(DB28&lt;=$K28,1,0)</f>
        <v>0</v>
      </c>
      <c r="DC27" s="16">
        <f t="shared" ref="DC27" si="73">IF(DC28&lt;=$K28,1,0)</f>
        <v>0</v>
      </c>
      <c r="DD27" s="16">
        <f t="shared" ref="DD27" si="74">IF(DD28&lt;=$K28,1,0)</f>
        <v>0</v>
      </c>
      <c r="DE27" s="16">
        <f t="shared" ref="DE27" si="75">IF(DE28&lt;=$K28,1,0)</f>
        <v>0</v>
      </c>
      <c r="DF27" s="16">
        <f t="shared" ref="DF27" si="76">IF(DF28&lt;=$K28,1,0)</f>
        <v>0</v>
      </c>
      <c r="DG27" s="16">
        <f t="shared" ref="DG27" si="77">IF(DG28&lt;=$K28,1,0)</f>
        <v>0</v>
      </c>
      <c r="DH27" s="16">
        <f t="shared" ref="DH27" si="78">IF(DH28&lt;=$K28,1,0)</f>
        <v>0</v>
      </c>
      <c r="DI27" s="16">
        <f t="shared" ref="DI27" si="79">IF(DI28&lt;=$K28,1,0)</f>
        <v>0</v>
      </c>
      <c r="DJ27" s="16">
        <f t="shared" ref="DJ27" si="80">IF(DJ28&lt;=$K28,1,0)</f>
        <v>0</v>
      </c>
      <c r="DK27" s="16">
        <f t="shared" ref="DK27" si="81">IF(DK28&lt;=$K28,1,0)</f>
        <v>0</v>
      </c>
      <c r="DL27" s="16">
        <f t="shared" ref="DL27" si="82">IF(DL28&lt;=$K28,1,0)</f>
        <v>0</v>
      </c>
      <c r="DM27" s="16">
        <f t="shared" ref="DM27" si="83">IF(DM28&lt;=$K28,1,0)</f>
        <v>0</v>
      </c>
      <c r="DN27" s="16">
        <f t="shared" ref="DN27" si="84">IF(DN28&lt;=$K28,1,0)</f>
        <v>0</v>
      </c>
      <c r="DO27" s="16">
        <f t="shared" ref="DO27" si="85">IF(DO28&lt;=$K28,1,0)</f>
        <v>0</v>
      </c>
      <c r="DP27" s="16">
        <f t="shared" ref="DP27" si="86">IF(DP28&lt;=$K28,1,0)</f>
        <v>0</v>
      </c>
      <c r="DQ27" s="16">
        <f t="shared" ref="DQ27" si="87">IF(DQ28&lt;=$K28,1,0)</f>
        <v>0</v>
      </c>
      <c r="DR27" s="16">
        <f t="shared" ref="DR27" si="88">IF(DR28&lt;=$K28,1,0)</f>
        <v>0</v>
      </c>
      <c r="DS27" s="16">
        <f t="shared" ref="DS27" si="89">IF(DS28&lt;=$K28,1,0)</f>
        <v>0</v>
      </c>
      <c r="DT27" s="16">
        <f t="shared" ref="DT27" si="90">IF(DT28&lt;=$K28,1,0)</f>
        <v>0</v>
      </c>
      <c r="DU27" s="16">
        <f t="shared" ref="DU27" si="91">IF(DU28&lt;=$K28,1,0)</f>
        <v>0</v>
      </c>
      <c r="DV27" s="16">
        <f t="shared" ref="DV27" si="92">IF(DV28&lt;=$K28,1,0)</f>
        <v>0</v>
      </c>
      <c r="DW27" s="16">
        <f t="shared" ref="DW27" si="93">IF(DW28&lt;=$K28,1,0)</f>
        <v>0</v>
      </c>
      <c r="DX27" s="16">
        <f t="shared" ref="DX27" si="94">IF(DX28&lt;=$K28,1,0)</f>
        <v>0</v>
      </c>
      <c r="DY27" s="16">
        <f t="shared" ref="DY27" si="95">IF(DY28&lt;=$K28,1,0)</f>
        <v>0</v>
      </c>
      <c r="DZ27" s="16">
        <f t="shared" ref="DZ27" si="96">IF(DZ28&lt;=$K28,1,0)</f>
        <v>0</v>
      </c>
      <c r="EA27" s="16">
        <f t="shared" ref="EA27" si="97">IF(EA28&lt;=$K28,1,0)</f>
        <v>0</v>
      </c>
      <c r="EB27" s="16">
        <f t="shared" ref="EB27" si="98">IF(EB28&lt;=$K28,1,0)</f>
        <v>0</v>
      </c>
      <c r="EC27" s="16">
        <f t="shared" ref="EC27" si="99">IF(EC28&lt;=$K28,1,0)</f>
        <v>0</v>
      </c>
      <c r="ED27" s="16">
        <f t="shared" ref="ED27" si="100">IF(ED28&lt;=$K28,1,0)</f>
        <v>0</v>
      </c>
      <c r="EE27" s="16">
        <f t="shared" ref="EE27" si="101">IF(EE28&lt;=$K28,1,0)</f>
        <v>0</v>
      </c>
      <c r="EF27" s="16">
        <f t="shared" ref="EF27" si="102">IF(EF28&lt;=$K28,1,0)</f>
        <v>0</v>
      </c>
      <c r="EG27" s="16">
        <f t="shared" ref="EG27" si="103">IF(EG28&lt;=$K28,1,0)</f>
        <v>0</v>
      </c>
      <c r="EH27" s="16">
        <f t="shared" ref="EH27" si="104">IF(EH28&lt;=$K28,1,0)</f>
        <v>0</v>
      </c>
      <c r="EI27" s="16">
        <f t="shared" ref="EI27" si="105">IF(EI28&lt;=$K28,1,0)</f>
        <v>0</v>
      </c>
      <c r="EJ27" s="16">
        <f t="shared" ref="EJ27" si="106">IF(EJ28&lt;=$K28,1,0)</f>
        <v>0</v>
      </c>
      <c r="EK27" s="16">
        <f t="shared" ref="EK27" si="107">IF(EK28&lt;=$K28,1,0)</f>
        <v>0</v>
      </c>
      <c r="EL27" s="16">
        <f t="shared" ref="EL27" si="108">IF(EL28&lt;=$K28,1,0)</f>
        <v>0</v>
      </c>
      <c r="EM27" s="16">
        <f t="shared" ref="EM27" si="109">IF(EM28&lt;=$K28,1,0)</f>
        <v>0</v>
      </c>
      <c r="EN27" s="16">
        <f t="shared" ref="EN27" si="110">IF(EN28&lt;=$K28,1,0)</f>
        <v>0</v>
      </c>
      <c r="EO27" s="16">
        <f t="shared" ref="EO27" si="111">IF(EO28&lt;=$K28,1,0)</f>
        <v>0</v>
      </c>
      <c r="EP27" s="16">
        <f t="shared" ref="EP27" si="112">IF(EP28&lt;=$K28,1,0)</f>
        <v>0</v>
      </c>
      <c r="EQ27" s="16">
        <f t="shared" ref="EQ27" si="113">IF(EQ28&lt;=$K28,1,0)</f>
        <v>0</v>
      </c>
      <c r="ER27" s="16">
        <f t="shared" ref="ER27" si="114">IF(ER28&lt;=$K28,1,0)</f>
        <v>0</v>
      </c>
      <c r="ES27" s="16">
        <f t="shared" ref="ES27" si="115">IF(ES28&lt;=$K28,1,0)</f>
        <v>0</v>
      </c>
      <c r="ET27" s="16">
        <f t="shared" ref="ET27" si="116">IF(ET28&lt;=$K28,1,0)</f>
        <v>0</v>
      </c>
      <c r="EU27" s="16">
        <f t="shared" ref="EU27" si="117">IF(EU28&lt;=$K28,1,0)</f>
        <v>0</v>
      </c>
      <c r="EV27" s="16">
        <f t="shared" ref="EV27" si="118">IF(EV28&lt;=$K28,1,0)</f>
        <v>0</v>
      </c>
      <c r="EW27" s="16">
        <f t="shared" ref="EW27" si="119">IF(EW28&lt;=$K28,1,0)</f>
        <v>0</v>
      </c>
      <c r="EX27" s="16">
        <f t="shared" ref="EX27" si="120">IF(EX28&lt;=$K28,1,0)</f>
        <v>0</v>
      </c>
      <c r="EY27" s="16">
        <f t="shared" ref="EY27" si="121">IF(EY28&lt;=$K28,1,0)</f>
        <v>0</v>
      </c>
      <c r="EZ27" s="16">
        <f t="shared" ref="EZ27" si="122">IF(EZ28&lt;=$K28,1,0)</f>
        <v>0</v>
      </c>
      <c r="FA27" s="16">
        <f t="shared" ref="FA27" si="123">IF(FA28&lt;=$K28,1,0)</f>
        <v>0</v>
      </c>
      <c r="FB27" s="16">
        <f t="shared" ref="FB27" si="124">IF(FB28&lt;=$K28,1,0)</f>
        <v>0</v>
      </c>
      <c r="FC27" s="16">
        <f t="shared" ref="FC27" si="125">IF(FC28&lt;=$K28,1,0)</f>
        <v>0</v>
      </c>
      <c r="FD27" s="16">
        <f t="shared" ref="FD27" si="126">IF(FD28&lt;=$K28,1,0)</f>
        <v>0</v>
      </c>
      <c r="FE27" s="16">
        <f t="shared" ref="FE27" si="127">IF(FE28&lt;=$K28,1,0)</f>
        <v>0</v>
      </c>
      <c r="FF27" s="16">
        <f t="shared" ref="FF27" si="128">IF(FF28&lt;=$K28,1,0)</f>
        <v>0</v>
      </c>
      <c r="FG27" s="16">
        <f t="shared" ref="FG27" si="129">IF(FG28&lt;=$K28,1,0)</f>
        <v>0</v>
      </c>
      <c r="FH27" s="16">
        <f t="shared" ref="FH27" si="130">IF(FH28&lt;=$K28,1,0)</f>
        <v>0</v>
      </c>
      <c r="FI27" s="16">
        <f t="shared" ref="FI27" si="131">IF(FI28&lt;=$K28,1,0)</f>
        <v>0</v>
      </c>
      <c r="FJ27" s="16">
        <f t="shared" ref="FJ27" si="132">IF(FJ28&lt;=$K28,1,0)</f>
        <v>0</v>
      </c>
      <c r="FK27" s="16">
        <f t="shared" ref="FK27" si="133">IF(FK28&lt;=$K28,1,0)</f>
        <v>0</v>
      </c>
      <c r="FL27" s="16">
        <f t="shared" ref="FL27" si="134">IF(FL28&lt;=$K28,1,0)</f>
        <v>0</v>
      </c>
      <c r="FM27" s="16">
        <f t="shared" ref="FM27" si="135">IF(FM28&lt;=$K28,1,0)</f>
        <v>0</v>
      </c>
      <c r="FN27" s="16">
        <f t="shared" ref="FN27" si="136">IF(FN28&lt;=$K28,1,0)</f>
        <v>0</v>
      </c>
      <c r="FO27" s="16">
        <f t="shared" ref="FO27" si="137">IF(FO28&lt;=$K28,1,0)</f>
        <v>0</v>
      </c>
      <c r="FP27" s="16">
        <f t="shared" ref="FP27" si="138">IF(FP28&lt;=$K28,1,0)</f>
        <v>0</v>
      </c>
      <c r="FQ27" s="16">
        <f t="shared" ref="FQ27" si="139">IF(FQ28&lt;=$K28,1,0)</f>
        <v>0</v>
      </c>
      <c r="FR27" s="16">
        <f t="shared" ref="FR27" si="140">IF(FR28&lt;=$K28,1,0)</f>
        <v>0</v>
      </c>
      <c r="FS27" s="16">
        <f t="shared" ref="FS27" si="141">IF(FS28&lt;=$K28,1,0)</f>
        <v>0</v>
      </c>
      <c r="FT27" s="16">
        <f t="shared" ref="FT27" si="142">IF(FT28&lt;=$K28,1,0)</f>
        <v>0</v>
      </c>
      <c r="FU27" s="16">
        <f t="shared" ref="FU27" si="143">IF(FU28&lt;=$K28,1,0)</f>
        <v>0</v>
      </c>
      <c r="FV27" s="16">
        <f t="shared" ref="FV27" si="144">IF(FV28&lt;=$K28,1,0)</f>
        <v>0</v>
      </c>
      <c r="FW27" s="16">
        <f t="shared" ref="FW27" si="145">IF(FW28&lt;=$K28,1,0)</f>
        <v>0</v>
      </c>
      <c r="FX27" s="16">
        <f t="shared" ref="FX27" si="146">IF(FX28&lt;=$K28,1,0)</f>
        <v>0</v>
      </c>
      <c r="FY27" s="16">
        <f t="shared" ref="FY27" si="147">IF(FY28&lt;=$K28,1,0)</f>
        <v>0</v>
      </c>
      <c r="FZ27" s="16">
        <f t="shared" ref="FZ27" si="148">IF(FZ28&lt;=$K28,1,0)</f>
        <v>0</v>
      </c>
      <c r="GA27" s="16">
        <f t="shared" ref="GA27" si="149">IF(GA28&lt;=$K28,1,0)</f>
        <v>0</v>
      </c>
      <c r="GB27" s="16">
        <f t="shared" ref="GB27" si="150">IF(GB28&lt;=$K28,1,0)</f>
        <v>0</v>
      </c>
      <c r="GC27" s="16">
        <f t="shared" ref="GC27" si="151">IF(GC28&lt;=$K28,1,0)</f>
        <v>0</v>
      </c>
      <c r="GD27" s="16">
        <f t="shared" ref="GD27" si="152">IF(GD28&lt;=$K28,1,0)</f>
        <v>0</v>
      </c>
      <c r="GE27" s="16">
        <f t="shared" ref="GE27" si="153">IF(GE28&lt;=$K28,1,0)</f>
        <v>0</v>
      </c>
      <c r="GF27" s="16">
        <f t="shared" ref="GF27" si="154">IF(GF28&lt;=$K28,1,0)</f>
        <v>0</v>
      </c>
      <c r="GG27" s="16">
        <f t="shared" ref="GG27" si="155">IF(GG28&lt;=$K28,1,0)</f>
        <v>0</v>
      </c>
      <c r="GH27" s="16">
        <f t="shared" ref="GH27" si="156">IF(GH28&lt;=$K28,1,0)</f>
        <v>0</v>
      </c>
      <c r="GI27" s="16">
        <f t="shared" ref="GI27" si="157">IF(GI28&lt;=$K28,1,0)</f>
        <v>0</v>
      </c>
      <c r="GJ27" s="16">
        <f t="shared" ref="GJ27" si="158">IF(GJ28&lt;=$K28,1,0)</f>
        <v>0</v>
      </c>
      <c r="GK27" s="16">
        <f t="shared" ref="GK27" si="159">IF(GK28&lt;=$K28,1,0)</f>
        <v>0</v>
      </c>
      <c r="GL27" s="16">
        <f t="shared" ref="GL27" si="160">IF(GL28&lt;=$K28,1,0)</f>
        <v>0</v>
      </c>
      <c r="GM27" s="16">
        <f t="shared" ref="GM27" si="161">IF(GM28&lt;=$K28,1,0)</f>
        <v>0</v>
      </c>
      <c r="GN27" s="16">
        <f t="shared" ref="GN27" si="162">IF(GN28&lt;=$K28,1,0)</f>
        <v>0</v>
      </c>
      <c r="GO27" s="16">
        <f t="shared" ref="GO27" si="163">IF(GO28&lt;=$K28,1,0)</f>
        <v>0</v>
      </c>
      <c r="GP27" s="16">
        <f t="shared" ref="GP27" si="164">IF(GP28&lt;=$K28,1,0)</f>
        <v>0</v>
      </c>
      <c r="GQ27" s="16">
        <f t="shared" ref="GQ27" si="165">IF(GQ28&lt;=$K28,1,0)</f>
        <v>0</v>
      </c>
      <c r="GR27" s="16">
        <f t="shared" ref="GR27" si="166">IF(GR28&lt;=$K28,1,0)</f>
        <v>0</v>
      </c>
      <c r="GS27" s="16">
        <f t="shared" ref="GS27" si="167">IF(GS28&lt;=$K28,1,0)</f>
        <v>0</v>
      </c>
      <c r="GT27" s="16">
        <f t="shared" ref="GT27" si="168">IF(GT28&lt;=$K28,1,0)</f>
        <v>0</v>
      </c>
      <c r="GU27" s="16">
        <f t="shared" ref="GU27" si="169">IF(GU28&lt;=$K28,1,0)</f>
        <v>0</v>
      </c>
      <c r="GV27" s="16">
        <f t="shared" ref="GV27" si="170">IF(GV28&lt;=$K28,1,0)</f>
        <v>0</v>
      </c>
      <c r="GW27" s="16">
        <f t="shared" ref="GW27" si="171">IF(GW28&lt;=$K28,1,0)</f>
        <v>0</v>
      </c>
      <c r="GX27" s="16">
        <f t="shared" ref="GX27" si="172">IF(GX28&lt;=$K28,1,0)</f>
        <v>0</v>
      </c>
      <c r="GY27" s="16">
        <f t="shared" ref="GY27" si="173">IF(GY28&lt;=$K28,1,0)</f>
        <v>0</v>
      </c>
      <c r="GZ27" s="16">
        <f t="shared" ref="GZ27" si="174">IF(GZ28&lt;=$K28,1,0)</f>
        <v>0</v>
      </c>
      <c r="HA27" s="16">
        <f t="shared" ref="HA27" si="175">IF(HA28&lt;=$K28,1,0)</f>
        <v>0</v>
      </c>
      <c r="HB27" s="16">
        <f t="shared" ref="HB27" si="176">IF(HB28&lt;=$K28,1,0)</f>
        <v>0</v>
      </c>
      <c r="HC27" s="16">
        <f t="shared" ref="HC27" si="177">IF(HC28&lt;=$K28,1,0)</f>
        <v>0</v>
      </c>
      <c r="HD27" s="16">
        <f t="shared" ref="HD27" si="178">IF(HD28&lt;=$K28,1,0)</f>
        <v>0</v>
      </c>
      <c r="HE27" s="16">
        <f t="shared" ref="HE27" si="179">IF(HE28&lt;=$K28,1,0)</f>
        <v>0</v>
      </c>
      <c r="HF27" s="16">
        <f t="shared" ref="HF27" si="180">IF(HF28&lt;=$K28,1,0)</f>
        <v>0</v>
      </c>
      <c r="HG27" s="16">
        <f t="shared" ref="HG27" si="181">IF(HG28&lt;=$K28,1,0)</f>
        <v>0</v>
      </c>
      <c r="HH27" s="16">
        <f t="shared" ref="HH27" si="182">IF(HH28&lt;=$K28,1,0)</f>
        <v>0</v>
      </c>
      <c r="HI27" s="16">
        <f t="shared" ref="HI27" si="183">IF(HI28&lt;=$K28,1,0)</f>
        <v>0</v>
      </c>
      <c r="HJ27" s="16">
        <f t="shared" ref="HJ27" si="184">IF(HJ28&lt;=$K28,1,0)</f>
        <v>0</v>
      </c>
      <c r="HK27" s="16">
        <f t="shared" ref="HK27" si="185">IF(HK28&lt;=$K28,1,0)</f>
        <v>0</v>
      </c>
      <c r="HL27" s="16">
        <f t="shared" ref="HL27" si="186">IF(HL28&lt;=$K28,1,0)</f>
        <v>0</v>
      </c>
      <c r="HM27" s="16">
        <f t="shared" ref="HM27" si="187">IF(HM28&lt;=$K28,1,0)</f>
        <v>0</v>
      </c>
      <c r="HN27" s="16">
        <f t="shared" ref="HN27" si="188">IF(HN28&lt;=$K28,1,0)</f>
        <v>0</v>
      </c>
      <c r="HO27" s="16">
        <f t="shared" ref="HO27" si="189">IF(HO28&lt;=$K28,1,0)</f>
        <v>0</v>
      </c>
      <c r="HP27" s="16">
        <f t="shared" ref="HP27" si="190">IF(HP28&lt;=$K28,1,0)</f>
        <v>0</v>
      </c>
      <c r="HQ27" s="16">
        <f t="shared" ref="HQ27" si="191">IF(HQ28&lt;=$K28,1,0)</f>
        <v>0</v>
      </c>
      <c r="HR27" s="16">
        <f t="shared" ref="HR27" si="192">IF(HR28&lt;=$K28,1,0)</f>
        <v>0</v>
      </c>
      <c r="HS27" s="16">
        <f t="shared" ref="HS27" si="193">IF(HS28&lt;=$K28,1,0)</f>
        <v>0</v>
      </c>
      <c r="HT27" s="16">
        <f t="shared" ref="HT27" si="194">IF(HT28&lt;=$K28,1,0)</f>
        <v>0</v>
      </c>
      <c r="HU27" s="16">
        <f t="shared" ref="HU27" si="195">IF(HU28&lt;=$K28,1,0)</f>
        <v>0</v>
      </c>
      <c r="HV27" s="16">
        <f t="shared" ref="HV27" si="196">IF(HV28&lt;=$K28,1,0)</f>
        <v>0</v>
      </c>
      <c r="HW27" s="16">
        <f t="shared" ref="HW27" si="197">IF(HW28&lt;=$K28,1,0)</f>
        <v>0</v>
      </c>
      <c r="HX27" s="16">
        <f t="shared" ref="HX27" si="198">IF(HX28&lt;=$K28,1,0)</f>
        <v>0</v>
      </c>
      <c r="HY27" s="16">
        <f t="shared" ref="HY27" si="199">IF(HY28&lt;=$K28,1,0)</f>
        <v>0</v>
      </c>
      <c r="HZ27" s="16">
        <f t="shared" ref="HZ27" si="200">IF(HZ28&lt;=$K28,1,0)</f>
        <v>0</v>
      </c>
      <c r="IA27" s="16">
        <f t="shared" ref="IA27" si="201">IF(IA28&lt;=$K28,1,0)</f>
        <v>0</v>
      </c>
      <c r="IB27" s="16">
        <f t="shared" ref="IB27" si="202">IF(IB28&lt;=$K28,1,0)</f>
        <v>0</v>
      </c>
      <c r="IC27" s="16">
        <f t="shared" ref="IC27" si="203">IF(IC28&lt;=$K28,1,0)</f>
        <v>0</v>
      </c>
      <c r="ID27" s="16">
        <f t="shared" ref="ID27" si="204">IF(ID28&lt;=$K28,1,0)</f>
        <v>0</v>
      </c>
      <c r="IE27" s="16">
        <f t="shared" ref="IE27" si="205">IF(IE28&lt;=$K28,1,0)</f>
        <v>0</v>
      </c>
      <c r="IF27" s="16">
        <f t="shared" ref="IF27" si="206">IF(IF28&lt;=$K28,1,0)</f>
        <v>0</v>
      </c>
      <c r="IG27" s="16">
        <f t="shared" ref="IG27" si="207">IF(IG28&lt;=$K28,1,0)</f>
        <v>0</v>
      </c>
      <c r="IH27" s="16">
        <f t="shared" ref="IH27" si="208">IF(IH28&lt;=$K28,1,0)</f>
        <v>0</v>
      </c>
      <c r="II27" s="16">
        <f t="shared" ref="II27" si="209">IF(II28&lt;=$K28,1,0)</f>
        <v>0</v>
      </c>
      <c r="IJ27" s="16">
        <f t="shared" ref="IJ27" si="210">IF(IJ28&lt;=$K28,1,0)</f>
        <v>0</v>
      </c>
      <c r="IK27" s="16">
        <f t="shared" ref="IK27" si="211">IF(IK28&lt;=$K28,1,0)</f>
        <v>0</v>
      </c>
      <c r="IL27" s="16">
        <f t="shared" ref="IL27" si="212">IF(IL28&lt;=$K28,1,0)</f>
        <v>0</v>
      </c>
      <c r="IM27" s="16">
        <f t="shared" ref="IM27" si="213">IF(IM28&lt;=$K28,1,0)</f>
        <v>0</v>
      </c>
      <c r="IN27" s="16">
        <f t="shared" ref="IN27" si="214">IF(IN28&lt;=$K28,1,0)</f>
        <v>0</v>
      </c>
      <c r="IO27" s="16">
        <f t="shared" ref="IO27" si="215">IF(IO28&lt;=$K28,1,0)</f>
        <v>0</v>
      </c>
      <c r="IP27" s="16">
        <f t="shared" ref="IP27" si="216">IF(IP28&lt;=$K28,1,0)</f>
        <v>0</v>
      </c>
      <c r="IQ27" s="16">
        <f t="shared" ref="IQ27" si="217">IF(IQ28&lt;=$K28,1,0)</f>
        <v>0</v>
      </c>
      <c r="IR27" s="16">
        <f t="shared" ref="IR27" si="218">IF(IR28&lt;=$K28,1,0)</f>
        <v>0</v>
      </c>
      <c r="IS27" s="16">
        <f t="shared" ref="IS27" si="219">IF(IS28&lt;=$K28,1,0)</f>
        <v>0</v>
      </c>
      <c r="IT27" s="16">
        <f t="shared" ref="IT27" si="220">IF(IT28&lt;=$K28,1,0)</f>
        <v>0</v>
      </c>
      <c r="IU27" s="16">
        <f t="shared" ref="IU27" si="221">IF(IU28&lt;=$K28,1,0)</f>
        <v>0</v>
      </c>
      <c r="IV27" s="16">
        <f t="shared" ref="IV27" si="222">IF(IV28&lt;=$K28,1,0)</f>
        <v>0</v>
      </c>
      <c r="IW27" s="16">
        <f t="shared" ref="IW27" si="223">IF(IW28&lt;=$K28,1,0)</f>
        <v>0</v>
      </c>
      <c r="IX27" s="16">
        <f t="shared" ref="IX27" si="224">IF(IX28&lt;=$K28,1,0)</f>
        <v>0</v>
      </c>
      <c r="IY27" s="16">
        <f t="shared" ref="IY27" si="225">IF(IY28&lt;=$K28,1,0)</f>
        <v>0</v>
      </c>
      <c r="IZ27" s="16">
        <f t="shared" ref="IZ27" si="226">IF(IZ28&lt;=$K28,1,0)</f>
        <v>0</v>
      </c>
      <c r="JA27" s="16">
        <f t="shared" ref="JA27" si="227">IF(JA28&lt;=$K28,1,0)</f>
        <v>0</v>
      </c>
      <c r="JB27" s="16">
        <f t="shared" ref="JB27" si="228">IF(JB28&lt;=$K28,1,0)</f>
        <v>0</v>
      </c>
      <c r="JC27" s="16">
        <f t="shared" ref="JC27" si="229">IF(JC28&lt;=$K28,1,0)</f>
        <v>0</v>
      </c>
      <c r="JD27" s="16">
        <f t="shared" ref="JD27" si="230">IF(JD28&lt;=$K28,1,0)</f>
        <v>0</v>
      </c>
      <c r="JE27" s="16">
        <f t="shared" ref="JE27" si="231">IF(JE28&lt;=$K28,1,0)</f>
        <v>0</v>
      </c>
      <c r="JF27" s="16">
        <f t="shared" ref="JF27" si="232">IF(JF28&lt;=$K28,1,0)</f>
        <v>0</v>
      </c>
      <c r="JG27" s="16">
        <f t="shared" ref="JG27" si="233">IF(JG28&lt;=$K28,1,0)</f>
        <v>0</v>
      </c>
      <c r="JH27" s="16">
        <f t="shared" ref="JH27" si="234">IF(JH28&lt;=$K28,1,0)</f>
        <v>0</v>
      </c>
      <c r="JI27" s="16">
        <f t="shared" ref="JI27" si="235">IF(JI28&lt;=$K28,1,0)</f>
        <v>0</v>
      </c>
      <c r="JJ27" s="16">
        <f t="shared" ref="JJ27" si="236">IF(JJ28&lt;=$K28,1,0)</f>
        <v>0</v>
      </c>
      <c r="JK27" s="16">
        <f t="shared" ref="JK27" si="237">IF(JK28&lt;=$K28,1,0)</f>
        <v>0</v>
      </c>
      <c r="JL27" s="16">
        <f t="shared" ref="JL27" si="238">IF(JL28&lt;=$K28,1,0)</f>
        <v>0</v>
      </c>
      <c r="JM27" s="16">
        <f t="shared" ref="JM27" si="239">IF(JM28&lt;=$K28,1,0)</f>
        <v>0</v>
      </c>
      <c r="JN27" s="16">
        <f t="shared" ref="JN27" si="240">IF(JN28&lt;=$K28,1,0)</f>
        <v>0</v>
      </c>
      <c r="JO27" s="16">
        <f t="shared" ref="JO27" si="241">IF(JO28&lt;=$K28,1,0)</f>
        <v>0</v>
      </c>
      <c r="JP27" s="16">
        <f t="shared" ref="JP27" si="242">IF(JP28&lt;=$K28,1,0)</f>
        <v>0</v>
      </c>
      <c r="JQ27" s="16">
        <f t="shared" ref="JQ27" si="243">IF(JQ28&lt;=$K28,1,0)</f>
        <v>0</v>
      </c>
      <c r="JR27" s="16">
        <f t="shared" ref="JR27" si="244">IF(JR28&lt;=$K28,1,0)</f>
        <v>0</v>
      </c>
      <c r="JS27" s="16">
        <f t="shared" ref="JS27" si="245">IF(JS28&lt;=$K28,1,0)</f>
        <v>0</v>
      </c>
      <c r="JT27" s="16">
        <f t="shared" ref="JT27" si="246">IF(JT28&lt;=$K28,1,0)</f>
        <v>0</v>
      </c>
      <c r="JU27" s="16">
        <f t="shared" ref="JU27" si="247">IF(JU28&lt;=$K28,1,0)</f>
        <v>0</v>
      </c>
      <c r="JV27" s="16">
        <f t="shared" ref="JV27" si="248">IF(JV28&lt;=$K28,1,0)</f>
        <v>0</v>
      </c>
      <c r="JW27" s="16">
        <f t="shared" ref="JW27" si="249">IF(JW28&lt;=$K28,1,0)</f>
        <v>0</v>
      </c>
      <c r="JX27" s="16">
        <f t="shared" ref="JX27" si="250">IF(JX28&lt;=$K28,1,0)</f>
        <v>0</v>
      </c>
      <c r="JY27" s="16">
        <f t="shared" ref="JY27" si="251">IF(JY28&lt;=$K28,1,0)</f>
        <v>0</v>
      </c>
      <c r="JZ27" s="16">
        <f t="shared" ref="JZ27" si="252">IF(JZ28&lt;=$K28,1,0)</f>
        <v>0</v>
      </c>
      <c r="KA27" s="16">
        <f t="shared" ref="KA27" si="253">IF(KA28&lt;=$K28,1,0)</f>
        <v>0</v>
      </c>
      <c r="KB27" s="16">
        <f t="shared" ref="KB27" si="254">IF(KB28&lt;=$K28,1,0)</f>
        <v>0</v>
      </c>
      <c r="KC27" s="16">
        <f t="shared" ref="KC27" si="255">IF(KC28&lt;=$K28,1,0)</f>
        <v>0</v>
      </c>
      <c r="KD27" s="16">
        <f t="shared" ref="KD27" si="256">IF(KD28&lt;=$K28,1,0)</f>
        <v>0</v>
      </c>
      <c r="KE27" s="16">
        <f t="shared" ref="KE27" si="257">IF(KE28&lt;=$K28,1,0)</f>
        <v>0</v>
      </c>
      <c r="KF27" s="16">
        <f t="shared" ref="KF27" si="258">IF(KF28&lt;=$K28,1,0)</f>
        <v>0</v>
      </c>
      <c r="KG27" s="16">
        <f t="shared" ref="KG27" si="259">IF(KG28&lt;=$K28,1,0)</f>
        <v>0</v>
      </c>
      <c r="KH27" s="16">
        <f t="shared" ref="KH27" si="260">IF(KH28&lt;=$K28,1,0)</f>
        <v>0</v>
      </c>
      <c r="KI27" s="16">
        <f t="shared" ref="KI27" si="261">IF(KI28&lt;=$K28,1,0)</f>
        <v>0</v>
      </c>
      <c r="KJ27" s="16">
        <f t="shared" ref="KJ27" si="262">IF(KJ28&lt;=$K28,1,0)</f>
        <v>0</v>
      </c>
      <c r="KK27" s="16">
        <f t="shared" ref="KK27" si="263">IF(KK28&lt;=$K28,1,0)</f>
        <v>0</v>
      </c>
      <c r="KL27" s="16">
        <f t="shared" ref="KL27" si="264">IF(KL28&lt;=$K28,1,0)</f>
        <v>0</v>
      </c>
      <c r="KM27" s="16">
        <f t="shared" ref="KM27" si="265">IF(KM28&lt;=$K28,1,0)</f>
        <v>0</v>
      </c>
      <c r="KN27" s="16">
        <f t="shared" ref="KN27" si="266">IF(KN28&lt;=$K28,1,0)</f>
        <v>0</v>
      </c>
      <c r="KO27" s="16">
        <f t="shared" ref="KO27" si="267">IF(KO28&lt;=$K28,1,0)</f>
        <v>0</v>
      </c>
      <c r="KP27" s="16">
        <f t="shared" ref="KP27" si="268">IF(KP28&lt;=$K28,1,0)</f>
        <v>0</v>
      </c>
      <c r="KQ27" s="16">
        <f t="shared" ref="KQ27" si="269">IF(KQ28&lt;=$K28,1,0)</f>
        <v>0</v>
      </c>
      <c r="KR27" s="16">
        <f t="shared" ref="KR27" si="270">IF(KR28&lt;=$K28,1,0)</f>
        <v>0</v>
      </c>
      <c r="KS27" s="16">
        <f t="shared" ref="KS27" si="271">IF(KS28&lt;=$K28,1,0)</f>
        <v>0</v>
      </c>
      <c r="KT27" s="16">
        <f t="shared" ref="KT27" si="272">IF(KT28&lt;=$K28,1,0)</f>
        <v>0</v>
      </c>
      <c r="KU27" s="16">
        <f t="shared" ref="KU27" si="273">IF(KU28&lt;=$K28,1,0)</f>
        <v>0</v>
      </c>
      <c r="KV27" s="16">
        <f t="shared" ref="KV27" si="274">IF(KV28&lt;=$K28,1,0)</f>
        <v>0</v>
      </c>
      <c r="KW27" s="16">
        <f t="shared" ref="KW27" si="275">IF(KW28&lt;=$K28,1,0)</f>
        <v>0</v>
      </c>
      <c r="KX27" s="16">
        <f t="shared" ref="KX27" si="276">IF(KX28&lt;=$K28,1,0)</f>
        <v>0</v>
      </c>
      <c r="KY27" s="16">
        <f t="shared" ref="KY27" si="277">IF(KY28&lt;=$K28,1,0)</f>
        <v>0</v>
      </c>
      <c r="KZ27" s="16">
        <f t="shared" ref="KZ27" si="278">IF(KZ28&lt;=$K28,1,0)</f>
        <v>0</v>
      </c>
      <c r="LA27" s="16">
        <f t="shared" ref="LA27" si="279">IF(LA28&lt;=$K28,1,0)</f>
        <v>0</v>
      </c>
      <c r="LB27" s="16">
        <f t="shared" ref="LB27" si="280">IF(LB28&lt;=$K28,1,0)</f>
        <v>0</v>
      </c>
      <c r="LC27" s="16">
        <f t="shared" ref="LC27" si="281">IF(LC28&lt;=$K28,1,0)</f>
        <v>0</v>
      </c>
      <c r="LD27" s="16">
        <f t="shared" ref="LD27" si="282">IF(LD28&lt;=$K28,1,0)</f>
        <v>0</v>
      </c>
      <c r="LE27" s="16">
        <f t="shared" ref="LE27" si="283">IF(LE28&lt;=$K28,1,0)</f>
        <v>0</v>
      </c>
      <c r="LF27" s="16">
        <f t="shared" ref="LF27" si="284">IF(LF28&lt;=$K28,1,0)</f>
        <v>0</v>
      </c>
      <c r="LG27" s="16">
        <f t="shared" ref="LG27" si="285">IF(LG28&lt;=$K28,1,0)</f>
        <v>0</v>
      </c>
      <c r="LH27" s="16">
        <f t="shared" ref="LH27" si="286">IF(LH28&lt;=$K28,1,0)</f>
        <v>0</v>
      </c>
      <c r="LI27" s="16">
        <f t="shared" ref="LI27" si="287">IF(LI28&lt;=$K28,1,0)</f>
        <v>0</v>
      </c>
      <c r="LJ27" s="16">
        <f t="shared" ref="LJ27" si="288">IF(LJ28&lt;=$K28,1,0)</f>
        <v>0</v>
      </c>
      <c r="LK27" s="16">
        <f t="shared" ref="LK27" si="289">IF(LK28&lt;=$K28,1,0)</f>
        <v>0</v>
      </c>
      <c r="LL27" s="16">
        <f t="shared" ref="LL27" si="290">IF(LL28&lt;=$K28,1,0)</f>
        <v>0</v>
      </c>
      <c r="LM27" s="16">
        <f t="shared" ref="LM27" si="291">IF(LM28&lt;=$K28,1,0)</f>
        <v>0</v>
      </c>
      <c r="LN27" s="16">
        <f t="shared" ref="LN27" si="292">IF(LN28&lt;=$K28,1,0)</f>
        <v>0</v>
      </c>
      <c r="LO27" s="16">
        <f t="shared" ref="LO27" si="293">IF(LO28&lt;=$K28,1,0)</f>
        <v>0</v>
      </c>
      <c r="LP27" s="16">
        <f t="shared" ref="LP27" si="294">IF(LP28&lt;=$K28,1,0)</f>
        <v>0</v>
      </c>
      <c r="LQ27" s="16">
        <f t="shared" ref="LQ27" si="295">IF(LQ28&lt;=$K28,1,0)</f>
        <v>0</v>
      </c>
      <c r="LR27" s="16">
        <f t="shared" ref="LR27" si="296">IF(LR28&lt;=$K28,1,0)</f>
        <v>0</v>
      </c>
      <c r="LS27" s="16">
        <f t="shared" ref="LS27" si="297">IF(LS28&lt;=$K28,1,0)</f>
        <v>0</v>
      </c>
      <c r="LT27" s="16">
        <f t="shared" ref="LT27" si="298">IF(LT28&lt;=$K28,1,0)</f>
        <v>0</v>
      </c>
      <c r="LU27" s="16">
        <f t="shared" ref="LU27" si="299">IF(LU28&lt;=$K28,1,0)</f>
        <v>0</v>
      </c>
      <c r="LV27" s="16">
        <f t="shared" ref="LV27" si="300">IF(LV28&lt;=$K28,1,0)</f>
        <v>0</v>
      </c>
      <c r="LW27" s="16">
        <f t="shared" ref="LW27" si="301">IF(LW28&lt;=$K28,1,0)</f>
        <v>0</v>
      </c>
      <c r="LX27" s="16">
        <f t="shared" ref="LX27" si="302">IF(LX28&lt;=$K28,1,0)</f>
        <v>0</v>
      </c>
      <c r="LY27" s="16">
        <f t="shared" ref="LY27" si="303">IF(LY28&lt;=$K28,1,0)</f>
        <v>0</v>
      </c>
      <c r="LZ27" s="16">
        <f t="shared" ref="LZ27" si="304">IF(LZ28&lt;=$K28,1,0)</f>
        <v>0</v>
      </c>
      <c r="MA27" s="16">
        <f t="shared" ref="MA27" si="305">IF(MA28&lt;=$K28,1,0)</f>
        <v>0</v>
      </c>
      <c r="MB27" s="16">
        <f t="shared" ref="MB27" si="306">IF(MB28&lt;=$K28,1,0)</f>
        <v>0</v>
      </c>
      <c r="MC27" s="16">
        <f t="shared" ref="MC27" si="307">IF(MC28&lt;=$K28,1,0)</f>
        <v>0</v>
      </c>
      <c r="MD27" s="16">
        <f t="shared" ref="MD27" si="308">IF(MD28&lt;=$K28,1,0)</f>
        <v>0</v>
      </c>
      <c r="ME27" s="16">
        <f t="shared" ref="ME27" si="309">IF(ME28&lt;=$K28,1,0)</f>
        <v>0</v>
      </c>
      <c r="MF27" s="16">
        <f t="shared" ref="MF27" si="310">IF(MF28&lt;=$K28,1,0)</f>
        <v>0</v>
      </c>
      <c r="MG27" s="16">
        <f t="shared" ref="MG27" si="311">IF(MG28&lt;=$K28,1,0)</f>
        <v>0</v>
      </c>
      <c r="MH27" s="16">
        <f t="shared" ref="MH27" si="312">IF(MH28&lt;=$K28,1,0)</f>
        <v>0</v>
      </c>
      <c r="MI27" s="16">
        <f t="shared" ref="MI27" si="313">IF(MI28&lt;=$K28,1,0)</f>
        <v>0</v>
      </c>
      <c r="MJ27" s="16">
        <f t="shared" ref="MJ27" si="314">IF(MJ28&lt;=$K28,1,0)</f>
        <v>0</v>
      </c>
      <c r="MK27" s="16">
        <f t="shared" ref="MK27" si="315">IF(MK28&lt;=$K28,1,0)</f>
        <v>0</v>
      </c>
      <c r="ML27" s="16">
        <f t="shared" ref="ML27" si="316">IF(ML28&lt;=$K28,1,0)</f>
        <v>0</v>
      </c>
      <c r="MM27" s="16">
        <f t="shared" ref="MM27" si="317">IF(MM28&lt;=$K28,1,0)</f>
        <v>0</v>
      </c>
      <c r="MN27" s="16">
        <f t="shared" ref="MN27" si="318">IF(MN28&lt;=$K28,1,0)</f>
        <v>0</v>
      </c>
      <c r="MO27" s="16">
        <f t="shared" ref="MO27" si="319">IF(MO28&lt;=$K28,1,0)</f>
        <v>0</v>
      </c>
      <c r="MP27" s="16">
        <f t="shared" ref="MP27" si="320">IF(MP28&lt;=$K28,1,0)</f>
        <v>0</v>
      </c>
      <c r="MQ27" s="16">
        <f t="shared" ref="MQ27" si="321">IF(MQ28&lt;=$K28,1,0)</f>
        <v>0</v>
      </c>
      <c r="MR27" s="16">
        <f t="shared" ref="MR27" si="322">IF(MR28&lt;=$K28,1,0)</f>
        <v>0</v>
      </c>
      <c r="MS27" s="16">
        <f t="shared" ref="MS27" si="323">IF(MS28&lt;=$K28,1,0)</f>
        <v>0</v>
      </c>
      <c r="MT27" s="16">
        <f t="shared" ref="MT27" si="324">IF(MT28&lt;=$K28,1,0)</f>
        <v>0</v>
      </c>
      <c r="MU27" s="16">
        <f t="shared" ref="MU27" si="325">IF(MU28&lt;=$K28,1,0)</f>
        <v>0</v>
      </c>
      <c r="MV27" s="16">
        <f t="shared" ref="MV27" si="326">IF(MV28&lt;=$K28,1,0)</f>
        <v>0</v>
      </c>
      <c r="MW27" s="16">
        <f t="shared" ref="MW27" si="327">IF(MW28&lt;=$K28,1,0)</f>
        <v>0</v>
      </c>
      <c r="MX27" s="16">
        <f t="shared" ref="MX27" si="328">IF(MX28&lt;=$K28,1,0)</f>
        <v>0</v>
      </c>
      <c r="MY27" s="16">
        <f t="shared" ref="MY27" si="329">IF(MY28&lt;=$K28,1,0)</f>
        <v>0</v>
      </c>
      <c r="MZ27" s="16">
        <f t="shared" ref="MZ27" si="330">IF(MZ28&lt;=$K28,1,0)</f>
        <v>0</v>
      </c>
      <c r="NA27" s="16">
        <f t="shared" ref="NA27" si="331">IF(NA28&lt;=$K28,1,0)</f>
        <v>0</v>
      </c>
      <c r="NB27" s="16">
        <f t="shared" ref="NB27" si="332">IF(NB28&lt;=$K28,1,0)</f>
        <v>0</v>
      </c>
      <c r="NC27" s="16">
        <f t="shared" ref="NC27" si="333">IF(NC28&lt;=$K28,1,0)</f>
        <v>0</v>
      </c>
      <c r="ND27" s="16">
        <f t="shared" ref="ND27" si="334">IF(ND28&lt;=$K28,1,0)</f>
        <v>0</v>
      </c>
      <c r="NE27" s="16">
        <f t="shared" ref="NE27" si="335">IF(NE28&lt;=$K28,1,0)</f>
        <v>0</v>
      </c>
      <c r="NF27" s="16">
        <f t="shared" ref="NF27" si="336">IF(NF28&lt;=$K28,1,0)</f>
        <v>0</v>
      </c>
      <c r="NG27" s="16">
        <f t="shared" ref="NG27" si="337">IF(NG28&lt;=$K28,1,0)</f>
        <v>0</v>
      </c>
      <c r="NH27" s="16">
        <f t="shared" ref="NH27" si="338">IF(NH28&lt;=$K28,1,0)</f>
        <v>0</v>
      </c>
      <c r="NI27" s="16">
        <f t="shared" ref="NI27" si="339">IF(NI28&lt;=$K28,1,0)</f>
        <v>0</v>
      </c>
      <c r="NJ27" s="16">
        <f t="shared" ref="NJ27" si="340">IF(NJ28&lt;=$K28,1,0)</f>
        <v>0</v>
      </c>
      <c r="NK27" s="16">
        <f t="shared" ref="NK27" si="341">IF(NK28&lt;=$K28,1,0)</f>
        <v>0</v>
      </c>
      <c r="NL27" s="16">
        <f t="shared" ref="NL27" si="342">IF(NL28&lt;=$K28,1,0)</f>
        <v>0</v>
      </c>
      <c r="NM27" s="16">
        <f t="shared" ref="NM27" si="343">IF(NM28&lt;=$K28,1,0)</f>
        <v>0</v>
      </c>
      <c r="NN27" s="16">
        <f t="shared" ref="NN27" si="344">IF(NN28&lt;=$K28,1,0)</f>
        <v>0</v>
      </c>
      <c r="NO27" s="16">
        <f t="shared" ref="NO27" si="345">IF(NO28&lt;=$K28,1,0)</f>
        <v>0</v>
      </c>
      <c r="NP27" s="16">
        <f t="shared" ref="NP27" si="346">IF(NP28&lt;=$K28,1,0)</f>
        <v>0</v>
      </c>
      <c r="NQ27" s="16">
        <f t="shared" ref="NQ27" si="347">IF(NQ28&lt;=$K28,1,0)</f>
        <v>0</v>
      </c>
      <c r="NR27" s="16">
        <f t="shared" ref="NR27" si="348">IF(NR28&lt;=$K28,1,0)</f>
        <v>0</v>
      </c>
      <c r="NS27" s="16">
        <f t="shared" ref="NS27" si="349">IF(NS28&lt;=$K28,1,0)</f>
        <v>0</v>
      </c>
      <c r="NT27" s="16">
        <f t="shared" ref="NT27" si="350">IF(NT28&lt;=$K28,1,0)</f>
        <v>0</v>
      </c>
      <c r="NU27" s="16">
        <f t="shared" ref="NU27" si="351">IF(NU28&lt;=$K28,1,0)</f>
        <v>0</v>
      </c>
      <c r="NV27" s="16">
        <f t="shared" ref="NV27" si="352">IF(NV28&lt;=$K28,1,0)</f>
        <v>0</v>
      </c>
      <c r="NW27" s="16">
        <f t="shared" ref="NW27" si="353">IF(NW28&lt;=$K28,1,0)</f>
        <v>0</v>
      </c>
      <c r="NX27" s="16">
        <f t="shared" ref="NX27" si="354">IF(NX28&lt;=$K28,1,0)</f>
        <v>0</v>
      </c>
      <c r="NY27" s="16">
        <f t="shared" ref="NY27" si="355">IF(NY28&lt;=$K28,1,0)</f>
        <v>0</v>
      </c>
      <c r="NZ27" s="16">
        <f t="shared" ref="NZ27" si="356">IF(NZ28&lt;=$K28,1,0)</f>
        <v>0</v>
      </c>
      <c r="OA27" s="16">
        <f t="shared" ref="OA27" si="357">IF(OA28&lt;=$K28,1,0)</f>
        <v>0</v>
      </c>
      <c r="OB27" s="16">
        <f t="shared" ref="OB27" si="358">IF(OB28&lt;=$K28,1,0)</f>
        <v>0</v>
      </c>
      <c r="OC27" s="16">
        <f t="shared" ref="OC27" si="359">IF(OC28&lt;=$K28,1,0)</f>
        <v>0</v>
      </c>
      <c r="OD27" s="16">
        <f t="shared" ref="OD27" si="360">IF(OD28&lt;=$K28,1,0)</f>
        <v>0</v>
      </c>
      <c r="OE27" s="16">
        <f t="shared" ref="OE27" si="361">IF(OE28&lt;=$K28,1,0)</f>
        <v>0</v>
      </c>
      <c r="OF27" s="16">
        <f t="shared" ref="OF27" si="362">IF(OF28&lt;=$K28,1,0)</f>
        <v>0</v>
      </c>
      <c r="OG27" s="16">
        <f t="shared" ref="OG27" si="363">IF(OG28&lt;=$K28,1,0)</f>
        <v>0</v>
      </c>
      <c r="OH27" s="16">
        <f t="shared" ref="OH27" si="364">IF(OH28&lt;=$K28,1,0)</f>
        <v>0</v>
      </c>
      <c r="OI27" s="16">
        <f t="shared" ref="OI27" si="365">IF(OI28&lt;=$K28,1,0)</f>
        <v>0</v>
      </c>
      <c r="OJ27" s="16">
        <f t="shared" ref="OJ27" si="366">IF(OJ28&lt;=$K28,1,0)</f>
        <v>0</v>
      </c>
      <c r="OK27" s="16">
        <f t="shared" ref="OK27" si="367">IF(OK28&lt;=$K28,1,0)</f>
        <v>0</v>
      </c>
      <c r="OL27" s="16">
        <f t="shared" ref="OL27" si="368">IF(OL28&lt;=$K28,1,0)</f>
        <v>0</v>
      </c>
      <c r="OM27" s="16">
        <f t="shared" ref="OM27" si="369">IF(OM28&lt;=$K28,1,0)</f>
        <v>0</v>
      </c>
      <c r="ON27" s="16">
        <f t="shared" ref="ON27" si="370">IF(ON28&lt;=$K28,1,0)</f>
        <v>0</v>
      </c>
      <c r="OO27" s="16">
        <f t="shared" ref="OO27" si="371">IF(OO28&lt;=$K28,1,0)</f>
        <v>0</v>
      </c>
      <c r="OP27" s="16">
        <f t="shared" ref="OP27" si="372">IF(OP28&lt;=$K28,1,0)</f>
        <v>0</v>
      </c>
      <c r="OQ27" s="16">
        <f t="shared" ref="OQ27" si="373">IF(OQ28&lt;=$K28,1,0)</f>
        <v>0</v>
      </c>
      <c r="OR27" s="16">
        <f t="shared" ref="OR27" si="374">IF(OR28&lt;=$K28,1,0)</f>
        <v>0</v>
      </c>
      <c r="OS27" s="16">
        <f t="shared" ref="OS27" si="375">IF(OS28&lt;=$K28,1,0)</f>
        <v>0</v>
      </c>
      <c r="OT27" s="16">
        <f t="shared" ref="OT27" si="376">IF(OT28&lt;=$K28,1,0)</f>
        <v>0</v>
      </c>
      <c r="OU27" s="16">
        <f t="shared" ref="OU27" si="377">IF(OU28&lt;=$K28,1,0)</f>
        <v>0</v>
      </c>
      <c r="OV27" s="16">
        <f t="shared" ref="OV27" si="378">IF(OV28&lt;=$K28,1,0)</f>
        <v>0</v>
      </c>
      <c r="OW27" s="16">
        <f t="shared" ref="OW27" si="379">IF(OW28&lt;=$K28,1,0)</f>
        <v>0</v>
      </c>
      <c r="OX27" s="16">
        <f t="shared" ref="OX27" si="380">IF(OX28&lt;=$K28,1,0)</f>
        <v>0</v>
      </c>
      <c r="OY27" s="16">
        <f t="shared" ref="OY27" si="381">IF(OY28&lt;=$K28,1,0)</f>
        <v>0</v>
      </c>
      <c r="OZ27" s="16">
        <f t="shared" ref="OZ27" si="382">IF(OZ28&lt;=$K28,1,0)</f>
        <v>0</v>
      </c>
      <c r="PA27" s="16">
        <f t="shared" ref="PA27" si="383">IF(PA28&lt;=$K28,1,0)</f>
        <v>0</v>
      </c>
      <c r="PB27" s="16">
        <f t="shared" ref="PB27" si="384">IF(PB28&lt;=$K28,1,0)</f>
        <v>0</v>
      </c>
      <c r="PC27" s="16">
        <f t="shared" ref="PC27" si="385">IF(PC28&lt;=$K28,1,0)</f>
        <v>0</v>
      </c>
      <c r="PD27" s="16">
        <f t="shared" ref="PD27" si="386">IF(PD28&lt;=$K28,1,0)</f>
        <v>0</v>
      </c>
      <c r="PE27" s="16">
        <f t="shared" ref="PE27" si="387">IF(PE28&lt;=$K28,1,0)</f>
        <v>0</v>
      </c>
      <c r="PF27" s="16">
        <f t="shared" ref="PF27" si="388">IF(PF28&lt;=$K28,1,0)</f>
        <v>0</v>
      </c>
      <c r="PG27" s="16">
        <f t="shared" ref="PG27" si="389">IF(PG28&lt;=$K28,1,0)</f>
        <v>0</v>
      </c>
      <c r="PH27" s="16">
        <f t="shared" ref="PH27" si="390">IF(PH28&lt;=$K28,1,0)</f>
        <v>0</v>
      </c>
      <c r="PI27" s="16">
        <f t="shared" ref="PI27" si="391">IF(PI28&lt;=$K28,1,0)</f>
        <v>0</v>
      </c>
      <c r="PJ27" s="16">
        <f t="shared" ref="PJ27" si="392">IF(PJ28&lt;=$K28,1,0)</f>
        <v>0</v>
      </c>
      <c r="PK27" s="16">
        <f t="shared" ref="PK27" si="393">IF(PK28&lt;=$K28,1,0)</f>
        <v>0</v>
      </c>
      <c r="PL27" s="16">
        <f t="shared" ref="PL27" si="394">IF(PL28&lt;=$K28,1,0)</f>
        <v>0</v>
      </c>
      <c r="PM27" s="16">
        <f t="shared" ref="PM27" si="395">IF(PM28&lt;=$K28,1,0)</f>
        <v>0</v>
      </c>
      <c r="PN27" s="16">
        <f t="shared" ref="PN27" si="396">IF(PN28&lt;=$K28,1,0)</f>
        <v>0</v>
      </c>
      <c r="PO27" s="16">
        <f t="shared" ref="PO27" si="397">IF(PO28&lt;=$K28,1,0)</f>
        <v>0</v>
      </c>
      <c r="PP27" s="16">
        <f t="shared" ref="PP27" si="398">IF(PP28&lt;=$K28,1,0)</f>
        <v>0</v>
      </c>
      <c r="PQ27" s="16">
        <f t="shared" ref="PQ27" si="399">IF(PQ28&lt;=$K28,1,0)</f>
        <v>0</v>
      </c>
      <c r="PR27" s="16">
        <f t="shared" ref="PR27" si="400">IF(PR28&lt;=$K28,1,0)</f>
        <v>0</v>
      </c>
      <c r="PS27" s="16">
        <f t="shared" ref="PS27" si="401">IF(PS28&lt;=$K28,1,0)</f>
        <v>0</v>
      </c>
      <c r="PT27" s="16">
        <f t="shared" ref="PT27" si="402">IF(PT28&lt;=$K28,1,0)</f>
        <v>0</v>
      </c>
      <c r="PU27" s="16">
        <f t="shared" ref="PU27" si="403">IF(PU28&lt;=$K28,1,0)</f>
        <v>0</v>
      </c>
      <c r="PV27" s="16">
        <f t="shared" ref="PV27" si="404">IF(PV28&lt;=$K28,1,0)</f>
        <v>0</v>
      </c>
      <c r="PW27" s="16">
        <f t="shared" ref="PW27" si="405">IF(PW28&lt;=$K28,1,0)</f>
        <v>0</v>
      </c>
      <c r="PX27" s="16">
        <f t="shared" ref="PX27" si="406">IF(PX28&lt;=$K28,1,0)</f>
        <v>0</v>
      </c>
      <c r="PY27" s="16">
        <f t="shared" ref="PY27" si="407">IF(PY28&lt;=$K28,1,0)</f>
        <v>0</v>
      </c>
      <c r="PZ27" s="16">
        <f t="shared" ref="PZ27" si="408">IF(PZ28&lt;=$K28,1,0)</f>
        <v>0</v>
      </c>
      <c r="QA27" s="16">
        <f t="shared" ref="QA27" si="409">IF(QA28&lt;=$K28,1,0)</f>
        <v>0</v>
      </c>
      <c r="QB27" s="16">
        <f t="shared" ref="QB27" si="410">IF(QB28&lt;=$K28,1,0)</f>
        <v>0</v>
      </c>
      <c r="QC27" s="16">
        <f t="shared" ref="QC27" si="411">IF(QC28&lt;=$K28,1,0)</f>
        <v>0</v>
      </c>
      <c r="QD27" s="16">
        <f t="shared" ref="QD27" si="412">IF(QD28&lt;=$K28,1,0)</f>
        <v>0</v>
      </c>
      <c r="QE27" s="16">
        <f t="shared" ref="QE27" si="413">IF(QE28&lt;=$K28,1,0)</f>
        <v>0</v>
      </c>
      <c r="QF27" s="16">
        <f t="shared" ref="QF27" si="414">IF(QF28&lt;=$K28,1,0)</f>
        <v>0</v>
      </c>
      <c r="QG27" s="16">
        <f t="shared" ref="QG27" si="415">IF(QG28&lt;=$K28,1,0)</f>
        <v>0</v>
      </c>
      <c r="QH27" s="16">
        <f t="shared" ref="QH27" si="416">IF(QH28&lt;=$K28,1,0)</f>
        <v>0</v>
      </c>
      <c r="QI27" s="16">
        <f t="shared" ref="QI27" si="417">IF(QI28&lt;=$K28,1,0)</f>
        <v>0</v>
      </c>
      <c r="QJ27" s="16">
        <f t="shared" ref="QJ27" si="418">IF(QJ28&lt;=$K28,1,0)</f>
        <v>0</v>
      </c>
      <c r="QK27" s="16">
        <f t="shared" ref="QK27" si="419">IF(QK28&lt;=$K28,1,0)</f>
        <v>0</v>
      </c>
      <c r="QL27" s="16">
        <f t="shared" ref="QL27" si="420">IF(QL28&lt;=$K28,1,0)</f>
        <v>0</v>
      </c>
      <c r="QM27" s="16">
        <f t="shared" ref="QM27" si="421">IF(QM28&lt;=$K28,1,0)</f>
        <v>0</v>
      </c>
      <c r="QN27" s="16">
        <f t="shared" ref="QN27" si="422">IF(QN28&lt;=$K28,1,0)</f>
        <v>0</v>
      </c>
      <c r="QO27" s="16">
        <f t="shared" ref="QO27" si="423">IF(QO28&lt;=$K28,1,0)</f>
        <v>0</v>
      </c>
      <c r="QP27" s="16">
        <f t="shared" ref="QP27" si="424">IF(QP28&lt;=$K28,1,0)</f>
        <v>0</v>
      </c>
      <c r="QQ27" s="16">
        <f t="shared" ref="QQ27" si="425">IF(QQ28&lt;=$K28,1,0)</f>
        <v>0</v>
      </c>
      <c r="QR27" s="16">
        <f t="shared" ref="QR27" si="426">IF(QR28&lt;=$K28,1,0)</f>
        <v>0</v>
      </c>
      <c r="QS27" s="16">
        <f t="shared" ref="QS27" si="427">IF(QS28&lt;=$K28,1,0)</f>
        <v>0</v>
      </c>
      <c r="QT27" s="16">
        <f t="shared" ref="QT27" si="428">IF(QT28&lt;=$K28,1,0)</f>
        <v>0</v>
      </c>
      <c r="QU27" s="16">
        <f t="shared" ref="QU27" si="429">IF(QU28&lt;=$K28,1,0)</f>
        <v>0</v>
      </c>
      <c r="QV27" s="16">
        <f t="shared" ref="QV27" si="430">IF(QV28&lt;=$K28,1,0)</f>
        <v>0</v>
      </c>
      <c r="QW27" s="16">
        <f t="shared" ref="QW27" si="431">IF(QW28&lt;=$K28,1,0)</f>
        <v>0</v>
      </c>
      <c r="QX27" s="16">
        <f t="shared" ref="QX27" si="432">IF(QX28&lt;=$K28,1,0)</f>
        <v>0</v>
      </c>
      <c r="QY27" s="16">
        <f t="shared" ref="QY27" si="433">IF(QY28&lt;=$K28,1,0)</f>
        <v>0</v>
      </c>
      <c r="QZ27" s="16">
        <f t="shared" ref="QZ27" si="434">IF(QZ28&lt;=$K28,1,0)</f>
        <v>0</v>
      </c>
      <c r="RA27" s="16">
        <f t="shared" ref="RA27" si="435">IF(RA28&lt;=$K28,1,0)</f>
        <v>0</v>
      </c>
      <c r="RB27" s="16">
        <f t="shared" ref="RB27" si="436">IF(RB28&lt;=$K28,1,0)</f>
        <v>0</v>
      </c>
      <c r="RC27" s="16">
        <f t="shared" ref="RC27" si="437">IF(RC28&lt;=$K28,1,0)</f>
        <v>0</v>
      </c>
      <c r="RD27" s="16">
        <f t="shared" ref="RD27" si="438">IF(RD28&lt;=$K28,1,0)</f>
        <v>0</v>
      </c>
      <c r="RE27" s="16">
        <f t="shared" ref="RE27" si="439">IF(RE28&lt;=$K28,1,0)</f>
        <v>0</v>
      </c>
      <c r="RF27" s="16">
        <f t="shared" ref="RF27" si="440">IF(RF28&lt;=$K28,1,0)</f>
        <v>0</v>
      </c>
      <c r="RG27" s="16">
        <f t="shared" ref="RG27" si="441">IF(RG28&lt;=$K28,1,0)</f>
        <v>0</v>
      </c>
      <c r="RH27" s="16">
        <f t="shared" ref="RH27" si="442">IF(RH28&lt;=$K28,1,0)</f>
        <v>0</v>
      </c>
      <c r="RI27" s="16">
        <f t="shared" ref="RI27" si="443">IF(RI28&lt;=$K28,1,0)</f>
        <v>0</v>
      </c>
      <c r="RJ27" s="16">
        <f t="shared" ref="RJ27" si="444">IF(RJ28&lt;=$K28,1,0)</f>
        <v>0</v>
      </c>
      <c r="RK27" s="16">
        <f t="shared" ref="RK27" si="445">IF(RK28&lt;=$K28,1,0)</f>
        <v>0</v>
      </c>
      <c r="RL27" s="16">
        <f t="shared" ref="RL27" si="446">IF(RL28&lt;=$K28,1,0)</f>
        <v>0</v>
      </c>
      <c r="RM27" s="16">
        <f t="shared" ref="RM27" si="447">IF(RM28&lt;=$K28,1,0)</f>
        <v>0</v>
      </c>
      <c r="RN27" s="16">
        <f t="shared" ref="RN27" si="448">IF(RN28&lt;=$K28,1,0)</f>
        <v>0</v>
      </c>
      <c r="RO27" s="16">
        <f t="shared" ref="RO27" si="449">IF(RO28&lt;=$K28,1,0)</f>
        <v>0</v>
      </c>
      <c r="RP27" s="16">
        <f t="shared" ref="RP27" si="450">IF(RP28&lt;=$K28,1,0)</f>
        <v>0</v>
      </c>
      <c r="RQ27" s="16">
        <f t="shared" ref="RQ27" si="451">IF(RQ28&lt;=$K28,1,0)</f>
        <v>0</v>
      </c>
      <c r="RR27" s="16">
        <f t="shared" ref="RR27" si="452">IF(RR28&lt;=$K28,1,0)</f>
        <v>0</v>
      </c>
      <c r="RS27" s="16">
        <f t="shared" ref="RS27" si="453">IF(RS28&lt;=$K28,1,0)</f>
        <v>0</v>
      </c>
      <c r="RT27" s="16">
        <f t="shared" ref="RT27" si="454">IF(RT28&lt;=$K28,1,0)</f>
        <v>0</v>
      </c>
      <c r="RU27" s="16">
        <f t="shared" ref="RU27" si="455">IF(RU28&lt;=$K28,1,0)</f>
        <v>0</v>
      </c>
      <c r="RV27" s="16">
        <f t="shared" ref="RV27" si="456">IF(RV28&lt;=$K28,1,0)</f>
        <v>0</v>
      </c>
      <c r="RW27" s="16">
        <f t="shared" ref="RW27" si="457">IF(RW28&lt;=$K28,1,0)</f>
        <v>0</v>
      </c>
      <c r="RX27" s="16">
        <f t="shared" ref="RX27" si="458">IF(RX28&lt;=$K28,1,0)</f>
        <v>0</v>
      </c>
      <c r="RY27" s="16">
        <f t="shared" ref="RY27" si="459">IF(RY28&lt;=$K28,1,0)</f>
        <v>0</v>
      </c>
      <c r="RZ27" s="16">
        <f t="shared" ref="RZ27" si="460">IF(RZ28&lt;=$K28,1,0)</f>
        <v>0</v>
      </c>
      <c r="SA27" s="16">
        <f t="shared" ref="SA27" si="461">IF(SA28&lt;=$K28,1,0)</f>
        <v>0</v>
      </c>
      <c r="SB27" s="16">
        <f t="shared" ref="SB27" si="462">IF(SB28&lt;=$K28,1,0)</f>
        <v>0</v>
      </c>
      <c r="SC27" s="16">
        <f t="shared" ref="SC27" si="463">IF(SC28&lt;=$K28,1,0)</f>
        <v>0</v>
      </c>
      <c r="SD27" s="16">
        <f t="shared" ref="SD27" si="464">IF(SD28&lt;=$K28,1,0)</f>
        <v>0</v>
      </c>
      <c r="SE27" s="16">
        <f t="shared" ref="SE27" si="465">IF(SE28&lt;=$K28,1,0)</f>
        <v>0</v>
      </c>
      <c r="SF27" s="16">
        <f t="shared" ref="SF27" si="466">IF(SF28&lt;=$K28,1,0)</f>
        <v>0</v>
      </c>
      <c r="SG27" s="16">
        <f t="shared" ref="SG27" si="467">IF(SG28&lt;=$K28,1,0)</f>
        <v>0</v>
      </c>
      <c r="SH27" s="16">
        <f t="shared" ref="SH27" si="468">IF(SH28&lt;=$K28,1,0)</f>
        <v>0</v>
      </c>
      <c r="SI27" s="16">
        <f t="shared" ref="SI27" si="469">IF(SI28&lt;=$K28,1,0)</f>
        <v>0</v>
      </c>
      <c r="SJ27" s="16">
        <f t="shared" ref="SJ27" si="470">IF(SJ28&lt;=$K28,1,0)</f>
        <v>0</v>
      </c>
      <c r="SK27" s="16">
        <f t="shared" ref="SK27" si="471">IF(SK28&lt;=$K28,1,0)</f>
        <v>0</v>
      </c>
      <c r="SL27" s="16">
        <f t="shared" ref="SL27" si="472">IF(SL28&lt;=$K28,1,0)</f>
        <v>0</v>
      </c>
      <c r="SM27" s="16">
        <f t="shared" ref="SM27" si="473">IF(SM28&lt;=$K28,1,0)</f>
        <v>0</v>
      </c>
      <c r="SN27" s="16">
        <f t="shared" ref="SN27" si="474">IF(SN28&lt;=$K28,1,0)</f>
        <v>0</v>
      </c>
      <c r="SO27" s="16">
        <f t="shared" ref="SO27" si="475">IF(SO28&lt;=$K28,1,0)</f>
        <v>0</v>
      </c>
      <c r="SP27" s="16">
        <f t="shared" ref="SP27" si="476">IF(SP28&lt;=$K28,1,0)</f>
        <v>0</v>
      </c>
      <c r="SQ27" s="16">
        <f t="shared" ref="SQ27" si="477">IF(SQ28&lt;=$K28,1,0)</f>
        <v>0</v>
      </c>
      <c r="SR27" s="16">
        <f t="shared" ref="SR27" si="478">IF(SR28&lt;=$K28,1,0)</f>
        <v>0</v>
      </c>
      <c r="SS27" s="16">
        <f t="shared" ref="SS27" si="479">IF(SS28&lt;=$K28,1,0)</f>
        <v>0</v>
      </c>
      <c r="ST27" s="16">
        <f t="shared" ref="ST27" si="480">IF(ST28&lt;=$K28,1,0)</f>
        <v>0</v>
      </c>
      <c r="SU27" s="16">
        <f t="shared" ref="SU27" si="481">IF(SU28&lt;=$K28,1,0)</f>
        <v>0</v>
      </c>
      <c r="SV27" s="16">
        <f t="shared" ref="SV27" si="482">IF(SV28&lt;=$K28,1,0)</f>
        <v>0</v>
      </c>
      <c r="SW27" s="16">
        <f t="shared" ref="SW27" si="483">IF(SW28&lt;=$K28,1,0)</f>
        <v>0</v>
      </c>
      <c r="SX27" s="16">
        <f t="shared" ref="SX27" si="484">IF(SX28&lt;=$K28,1,0)</f>
        <v>0</v>
      </c>
      <c r="SY27" s="16">
        <f t="shared" ref="SY27" si="485">IF(SY28&lt;=$K28,1,0)</f>
        <v>0</v>
      </c>
      <c r="SZ27" s="16">
        <f t="shared" ref="SZ27" si="486">IF(SZ28&lt;=$K28,1,0)</f>
        <v>0</v>
      </c>
      <c r="TA27" s="16">
        <f t="shared" ref="TA27" si="487">IF(TA28&lt;=$K28,1,0)</f>
        <v>0</v>
      </c>
      <c r="TB27" s="16">
        <f t="shared" ref="TB27" si="488">IF(TB28&lt;=$K28,1,0)</f>
        <v>0</v>
      </c>
      <c r="TC27" s="16">
        <f t="shared" ref="TC27" si="489">IF(TC28&lt;=$K28,1,0)</f>
        <v>0</v>
      </c>
      <c r="TD27" s="16">
        <f t="shared" ref="TD27" si="490">IF(TD28&lt;=$K28,1,0)</f>
        <v>0</v>
      </c>
      <c r="TE27" s="16">
        <f t="shared" ref="TE27" si="491">IF(TE28&lt;=$K28,1,0)</f>
        <v>0</v>
      </c>
      <c r="TF27" s="16">
        <f t="shared" ref="TF27" si="492">IF(TF28&lt;=$K28,1,0)</f>
        <v>0</v>
      </c>
      <c r="TG27" s="16">
        <f t="shared" ref="TG27" si="493">IF(TG28&lt;=$K28,1,0)</f>
        <v>0</v>
      </c>
      <c r="TH27" s="16">
        <f t="shared" ref="TH27" si="494">IF(TH28&lt;=$K28,1,0)</f>
        <v>0</v>
      </c>
      <c r="TI27" s="16">
        <f t="shared" ref="TI27" si="495">IF(TI28&lt;=$K28,1,0)</f>
        <v>0</v>
      </c>
      <c r="TJ27" s="16">
        <f t="shared" ref="TJ27" si="496">IF(TJ28&lt;=$K28,1,0)</f>
        <v>0</v>
      </c>
      <c r="TK27" s="16">
        <f t="shared" ref="TK27" si="497">IF(TK28&lt;=$K28,1,0)</f>
        <v>0</v>
      </c>
      <c r="TL27" s="16">
        <f t="shared" ref="TL27" si="498">IF(TL28&lt;=$K28,1,0)</f>
        <v>0</v>
      </c>
      <c r="TM27" s="16">
        <f t="shared" ref="TM27" si="499">IF(TM28&lt;=$K28,1,0)</f>
        <v>0</v>
      </c>
      <c r="TN27" s="16">
        <f t="shared" ref="TN27" si="500">IF(TN28&lt;=$K28,1,0)</f>
        <v>0</v>
      </c>
      <c r="TO27" s="16">
        <f t="shared" ref="TO27" si="501">IF(TO28&lt;=$K28,1,0)</f>
        <v>0</v>
      </c>
      <c r="TP27" s="16">
        <f t="shared" ref="TP27" si="502">IF(TP28&lt;=$K28,1,0)</f>
        <v>0</v>
      </c>
      <c r="TQ27" s="16">
        <f t="shared" ref="TQ27" si="503">IF(TQ28&lt;=$K28,1,0)</f>
        <v>0</v>
      </c>
      <c r="TR27" s="16">
        <f t="shared" ref="TR27" si="504">IF(TR28&lt;=$K28,1,0)</f>
        <v>0</v>
      </c>
      <c r="TS27" s="16">
        <f t="shared" ref="TS27" si="505">IF(TS28&lt;=$K28,1,0)</f>
        <v>0</v>
      </c>
      <c r="TT27" s="16">
        <f t="shared" ref="TT27" si="506">IF(TT28&lt;=$K28,1,0)</f>
        <v>0</v>
      </c>
      <c r="TU27" s="16">
        <f t="shared" ref="TU27" si="507">IF(TU28&lt;=$K28,1,0)</f>
        <v>0</v>
      </c>
      <c r="TV27" s="16">
        <f t="shared" ref="TV27" si="508">IF(TV28&lt;=$K28,1,0)</f>
        <v>0</v>
      </c>
      <c r="TW27" s="16">
        <f t="shared" ref="TW27" si="509">IF(TW28&lt;=$K28,1,0)</f>
        <v>0</v>
      </c>
      <c r="TX27" s="16">
        <f t="shared" ref="TX27" si="510">IF(TX28&lt;=$K28,1,0)</f>
        <v>0</v>
      </c>
      <c r="TY27" s="16">
        <f t="shared" ref="TY27" si="511">IF(TY28&lt;=$K28,1,0)</f>
        <v>0</v>
      </c>
      <c r="TZ27" s="16">
        <f t="shared" ref="TZ27" si="512">IF(TZ28&lt;=$K28,1,0)</f>
        <v>0</v>
      </c>
      <c r="UA27" s="16">
        <f t="shared" ref="UA27" si="513">IF(UA28&lt;=$K28,1,0)</f>
        <v>0</v>
      </c>
      <c r="UB27" s="16">
        <f t="shared" ref="UB27" si="514">IF(UB28&lt;=$K28,1,0)</f>
        <v>0</v>
      </c>
      <c r="UC27" s="16">
        <f t="shared" ref="UC27" si="515">IF(UC28&lt;=$K28,1,0)</f>
        <v>0</v>
      </c>
      <c r="UD27" s="16">
        <f t="shared" ref="UD27" si="516">IF(UD28&lt;=$K28,1,0)</f>
        <v>0</v>
      </c>
      <c r="UE27" s="16">
        <f t="shared" ref="UE27" si="517">IF(UE28&lt;=$K28,1,0)</f>
        <v>0</v>
      </c>
      <c r="UF27" s="16">
        <f t="shared" ref="UF27" si="518">IF(UF28&lt;=$K28,1,0)</f>
        <v>0</v>
      </c>
      <c r="UG27" s="16">
        <f t="shared" ref="UG27" si="519">IF(UG28&lt;=$K28,1,0)</f>
        <v>0</v>
      </c>
      <c r="UH27" s="16">
        <f t="shared" ref="UH27" si="520">IF(UH28&lt;=$K28,1,0)</f>
        <v>0</v>
      </c>
      <c r="UI27" s="16">
        <f t="shared" ref="UI27" si="521">IF(UI28&lt;=$K28,1,0)</f>
        <v>0</v>
      </c>
      <c r="UJ27" s="16">
        <f t="shared" ref="UJ27" si="522">IF(UJ28&lt;=$K28,1,0)</f>
        <v>0</v>
      </c>
      <c r="UK27" s="16">
        <f t="shared" ref="UK27" si="523">IF(UK28&lt;=$K28,1,0)</f>
        <v>0</v>
      </c>
      <c r="UL27" s="16">
        <f t="shared" ref="UL27" si="524">IF(UL28&lt;=$K28,1,0)</f>
        <v>0</v>
      </c>
      <c r="UM27" s="16">
        <f t="shared" ref="UM27" si="525">IF(UM28&lt;=$K28,1,0)</f>
        <v>0</v>
      </c>
      <c r="UN27" s="16">
        <f t="shared" ref="UN27" si="526">IF(UN28&lt;=$K28,1,0)</f>
        <v>0</v>
      </c>
      <c r="UO27" s="16">
        <f t="shared" ref="UO27" si="527">IF(UO28&lt;=$K28,1,0)</f>
        <v>0</v>
      </c>
      <c r="UP27" s="16">
        <f t="shared" ref="UP27" si="528">IF(UP28&lt;=$K28,1,0)</f>
        <v>0</v>
      </c>
      <c r="UQ27" s="16">
        <f t="shared" ref="UQ27" si="529">IF(UQ28&lt;=$K28,1,0)</f>
        <v>0</v>
      </c>
      <c r="UR27" s="16">
        <f t="shared" ref="UR27" si="530">IF(UR28&lt;=$K28,1,0)</f>
        <v>0</v>
      </c>
      <c r="US27" s="16">
        <f t="shared" ref="US27" si="531">IF(US28&lt;=$K28,1,0)</f>
        <v>0</v>
      </c>
      <c r="UT27" s="16">
        <f t="shared" ref="UT27" si="532">IF(UT28&lt;=$K28,1,0)</f>
        <v>0</v>
      </c>
      <c r="UU27" s="16">
        <f t="shared" ref="UU27" si="533">IF(UU28&lt;=$K28,1,0)</f>
        <v>0</v>
      </c>
      <c r="UV27" s="16">
        <f t="shared" ref="UV27" si="534">IF(UV28&lt;=$K28,1,0)</f>
        <v>0</v>
      </c>
      <c r="UW27" s="16">
        <f t="shared" ref="UW27" si="535">IF(UW28&lt;=$K28,1,0)</f>
        <v>0</v>
      </c>
      <c r="UX27" s="16">
        <f t="shared" ref="UX27" si="536">IF(UX28&lt;=$K28,1,0)</f>
        <v>0</v>
      </c>
      <c r="UY27" s="16">
        <f t="shared" ref="UY27" si="537">IF(UY28&lt;=$K28,1,0)</f>
        <v>0</v>
      </c>
      <c r="UZ27" s="16">
        <f t="shared" ref="UZ27" si="538">IF(UZ28&lt;=$K28,1,0)</f>
        <v>0</v>
      </c>
      <c r="VA27" s="16">
        <f t="shared" ref="VA27" si="539">IF(VA28&lt;=$K28,1,0)</f>
        <v>0</v>
      </c>
      <c r="VB27" s="16">
        <f t="shared" ref="VB27" si="540">IF(VB28&lt;=$K28,1,0)</f>
        <v>0</v>
      </c>
      <c r="VC27" s="16">
        <f t="shared" ref="VC27" si="541">IF(VC28&lt;=$K28,1,0)</f>
        <v>0</v>
      </c>
      <c r="VD27" s="16">
        <f t="shared" ref="VD27" si="542">IF(VD28&lt;=$K28,1,0)</f>
        <v>0</v>
      </c>
      <c r="VE27" s="16">
        <f t="shared" ref="VE27" si="543">IF(VE28&lt;=$K28,1,0)</f>
        <v>0</v>
      </c>
      <c r="VF27" s="16">
        <f t="shared" ref="VF27" si="544">IF(VF28&lt;=$K28,1,0)</f>
        <v>0</v>
      </c>
      <c r="VG27" s="16">
        <f t="shared" ref="VG27" si="545">IF(VG28&lt;=$K28,1,0)</f>
        <v>0</v>
      </c>
      <c r="VH27" s="16">
        <f t="shared" ref="VH27" si="546">IF(VH28&lt;=$K28,1,0)</f>
        <v>0</v>
      </c>
      <c r="VI27" s="16">
        <f t="shared" ref="VI27" si="547">IF(VI28&lt;=$K28,1,0)</f>
        <v>0</v>
      </c>
      <c r="VJ27" s="16">
        <f t="shared" ref="VJ27" si="548">IF(VJ28&lt;=$K28,1,0)</f>
        <v>0</v>
      </c>
      <c r="VK27" s="16">
        <f t="shared" ref="VK27" si="549">IF(VK28&lt;=$K28,1,0)</f>
        <v>0</v>
      </c>
      <c r="VL27" s="16">
        <f t="shared" ref="VL27" si="550">IF(VL28&lt;=$K28,1,0)</f>
        <v>0</v>
      </c>
      <c r="VM27" s="16">
        <f t="shared" ref="VM27" si="551">IF(VM28&lt;=$K28,1,0)</f>
        <v>0</v>
      </c>
      <c r="VN27" s="16">
        <f t="shared" ref="VN27" si="552">IF(VN28&lt;=$K28,1,0)</f>
        <v>0</v>
      </c>
      <c r="VO27" s="16">
        <f t="shared" ref="VO27" si="553">IF(VO28&lt;=$K28,1,0)</f>
        <v>0</v>
      </c>
      <c r="VP27" s="16">
        <f t="shared" ref="VP27" si="554">IF(VP28&lt;=$K28,1,0)</f>
        <v>0</v>
      </c>
      <c r="VQ27" s="16">
        <f t="shared" ref="VQ27" si="555">IF(VQ28&lt;=$K28,1,0)</f>
        <v>0</v>
      </c>
      <c r="VR27" s="16">
        <f t="shared" ref="VR27" si="556">IF(VR28&lt;=$K28,1,0)</f>
        <v>0</v>
      </c>
      <c r="VS27" s="16">
        <f t="shared" ref="VS27" si="557">IF(VS28&lt;=$K28,1,0)</f>
        <v>0</v>
      </c>
      <c r="VT27" s="16">
        <f t="shared" ref="VT27" si="558">IF(VT28&lt;=$K28,1,0)</f>
        <v>0</v>
      </c>
      <c r="VU27" s="16">
        <f t="shared" ref="VU27" si="559">IF(VU28&lt;=$K28,1,0)</f>
        <v>0</v>
      </c>
      <c r="VV27" s="16">
        <f t="shared" ref="VV27" si="560">IF(VV28&lt;=$K28,1,0)</f>
        <v>0</v>
      </c>
      <c r="VW27" s="16">
        <f t="shared" ref="VW27" si="561">IF(VW28&lt;=$K28,1,0)</f>
        <v>0</v>
      </c>
      <c r="VX27" s="16">
        <f t="shared" ref="VX27" si="562">IF(VX28&lt;=$K28,1,0)</f>
        <v>0</v>
      </c>
      <c r="VY27" s="16">
        <f t="shared" ref="VY27" si="563">IF(VY28&lt;=$K28,1,0)</f>
        <v>0</v>
      </c>
      <c r="VZ27" s="16">
        <f t="shared" ref="VZ27" si="564">IF(VZ28&lt;=$K28,1,0)</f>
        <v>0</v>
      </c>
      <c r="WA27" s="16">
        <f t="shared" ref="WA27" si="565">IF(WA28&lt;=$K28,1,0)</f>
        <v>0</v>
      </c>
      <c r="WB27" s="16">
        <f t="shared" ref="WB27" si="566">IF(WB28&lt;=$K28,1,0)</f>
        <v>0</v>
      </c>
      <c r="WC27" s="16">
        <f t="shared" ref="WC27" si="567">IF(WC28&lt;=$K28,1,0)</f>
        <v>0</v>
      </c>
      <c r="WD27" s="16">
        <f t="shared" ref="WD27" si="568">IF(WD28&lt;=$K28,1,0)</f>
        <v>0</v>
      </c>
      <c r="WE27" s="16">
        <f t="shared" ref="WE27" si="569">IF(WE28&lt;=$K28,1,0)</f>
        <v>0</v>
      </c>
      <c r="WF27" s="16">
        <f t="shared" ref="WF27" si="570">IF(WF28&lt;=$K28,1,0)</f>
        <v>0</v>
      </c>
      <c r="WG27" s="16">
        <f t="shared" ref="WG27" si="571">IF(WG28&lt;=$K28,1,0)</f>
        <v>0</v>
      </c>
      <c r="WH27" s="16">
        <f t="shared" ref="WH27" si="572">IF(WH28&lt;=$K28,1,0)</f>
        <v>0</v>
      </c>
      <c r="WI27" s="16">
        <f t="shared" ref="WI27" si="573">IF(WI28&lt;=$K28,1,0)</f>
        <v>0</v>
      </c>
      <c r="WJ27" s="16">
        <f t="shared" ref="WJ27" si="574">IF(WJ28&lt;=$K28,1,0)</f>
        <v>0</v>
      </c>
      <c r="WK27" s="16">
        <f t="shared" ref="WK27" si="575">IF(WK28&lt;=$K28,1,0)</f>
        <v>0</v>
      </c>
      <c r="WL27" s="16">
        <f t="shared" ref="WL27" si="576">IF(WL28&lt;=$K28,1,0)</f>
        <v>0</v>
      </c>
      <c r="WM27" s="16">
        <f t="shared" ref="WM27" si="577">IF(WM28&lt;=$K28,1,0)</f>
        <v>0</v>
      </c>
      <c r="WN27" s="16">
        <f t="shared" ref="WN27" si="578">IF(WN28&lt;=$K28,1,0)</f>
        <v>0</v>
      </c>
      <c r="WO27" s="16">
        <f t="shared" ref="WO27" si="579">IF(WO28&lt;=$K28,1,0)</f>
        <v>0</v>
      </c>
      <c r="WP27" s="16">
        <f t="shared" ref="WP27" si="580">IF(WP28&lt;=$K28,1,0)</f>
        <v>0</v>
      </c>
      <c r="WQ27" s="16">
        <f t="shared" ref="WQ27" si="581">IF(WQ28&lt;=$K28,1,0)</f>
        <v>0</v>
      </c>
      <c r="WR27" s="16">
        <f t="shared" ref="WR27" si="582">IF(WR28&lt;=$K28,1,0)</f>
        <v>0</v>
      </c>
      <c r="WS27" s="16">
        <f t="shared" ref="WS27" si="583">IF(WS28&lt;=$K28,1,0)</f>
        <v>0</v>
      </c>
      <c r="WT27" s="16">
        <f t="shared" ref="WT27" si="584">IF(WT28&lt;=$K28,1,0)</f>
        <v>0</v>
      </c>
      <c r="WU27" s="16">
        <f t="shared" ref="WU27" si="585">IF(WU28&lt;=$K28,1,0)</f>
        <v>0</v>
      </c>
      <c r="WV27" s="16">
        <f t="shared" ref="WV27" si="586">IF(WV28&lt;=$K28,1,0)</f>
        <v>0</v>
      </c>
      <c r="WW27" s="16">
        <f t="shared" ref="WW27" si="587">IF(WW28&lt;=$K28,1,0)</f>
        <v>0</v>
      </c>
      <c r="WX27" s="16">
        <f t="shared" ref="WX27" si="588">IF(WX28&lt;=$K28,1,0)</f>
        <v>0</v>
      </c>
      <c r="WY27" s="16">
        <f t="shared" ref="WY27" si="589">IF(WY28&lt;=$K28,1,0)</f>
        <v>0</v>
      </c>
      <c r="WZ27" s="16">
        <f t="shared" ref="WZ27" si="590">IF(WZ28&lt;=$K28,1,0)</f>
        <v>0</v>
      </c>
      <c r="XA27" s="16">
        <f t="shared" ref="XA27" si="591">IF(XA28&lt;=$K28,1,0)</f>
        <v>0</v>
      </c>
      <c r="XB27" s="16">
        <f t="shared" ref="XB27" si="592">IF(XB28&lt;=$K28,1,0)</f>
        <v>0</v>
      </c>
      <c r="XC27" s="16">
        <f t="shared" ref="XC27" si="593">IF(XC28&lt;=$K28,1,0)</f>
        <v>0</v>
      </c>
      <c r="XD27" s="16">
        <f t="shared" ref="XD27" si="594">IF(XD28&lt;=$K28,1,0)</f>
        <v>0</v>
      </c>
      <c r="XE27" s="16">
        <f t="shared" ref="XE27" si="595">IF(XE28&lt;=$K28,1,0)</f>
        <v>0</v>
      </c>
      <c r="XF27" s="16">
        <f t="shared" ref="XF27" si="596">IF(XF28&lt;=$K28,1,0)</f>
        <v>0</v>
      </c>
      <c r="XG27" s="16">
        <f t="shared" ref="XG27" si="597">IF(XG28&lt;=$K28,1,0)</f>
        <v>0</v>
      </c>
      <c r="XH27" s="16">
        <f t="shared" ref="XH27" si="598">IF(XH28&lt;=$K28,1,0)</f>
        <v>0</v>
      </c>
      <c r="XI27" s="16">
        <f t="shared" ref="XI27" si="599">IF(XI28&lt;=$K28,1,0)</f>
        <v>0</v>
      </c>
      <c r="XJ27" s="16">
        <f t="shared" ref="XJ27" si="600">IF(XJ28&lt;=$K28,1,0)</f>
        <v>0</v>
      </c>
      <c r="XK27" s="16">
        <f t="shared" ref="XK27" si="601">IF(XK28&lt;=$K28,1,0)</f>
        <v>0</v>
      </c>
      <c r="XL27" s="16">
        <f t="shared" ref="XL27" si="602">IF(XL28&lt;=$K28,1,0)</f>
        <v>0</v>
      </c>
      <c r="XM27" s="16">
        <f t="shared" ref="XM27" si="603">IF(XM28&lt;=$K28,1,0)</f>
        <v>0</v>
      </c>
      <c r="XN27" s="16">
        <f t="shared" ref="XN27" si="604">IF(XN28&lt;=$K28,1,0)</f>
        <v>0</v>
      </c>
      <c r="XO27" s="16">
        <f t="shared" ref="XO27" si="605">IF(XO28&lt;=$K28,1,0)</f>
        <v>0</v>
      </c>
      <c r="XP27" s="16">
        <f t="shared" ref="XP27" si="606">IF(XP28&lt;=$K28,1,0)</f>
        <v>0</v>
      </c>
      <c r="XQ27" s="16">
        <f t="shared" ref="XQ27" si="607">IF(XQ28&lt;=$K28,1,0)</f>
        <v>0</v>
      </c>
      <c r="XR27" s="16">
        <f t="shared" ref="XR27" si="608">IF(XR28&lt;=$K28,1,0)</f>
        <v>0</v>
      </c>
      <c r="XS27" s="16">
        <f t="shared" ref="XS27" si="609">IF(XS28&lt;=$K28,1,0)</f>
        <v>0</v>
      </c>
      <c r="XT27" s="16">
        <f t="shared" ref="XT27" si="610">IF(XT28&lt;=$K28,1,0)</f>
        <v>0</v>
      </c>
      <c r="XU27" s="16">
        <f t="shared" ref="XU27" si="611">IF(XU28&lt;=$K28,1,0)</f>
        <v>0</v>
      </c>
      <c r="XV27" s="16">
        <f t="shared" ref="XV27" si="612">IF(XV28&lt;=$K28,1,0)</f>
        <v>0</v>
      </c>
      <c r="XW27" s="16">
        <f t="shared" ref="XW27" si="613">IF(XW28&lt;=$K28,1,0)</f>
        <v>0</v>
      </c>
      <c r="XX27" s="16">
        <f t="shared" ref="XX27" si="614">IF(XX28&lt;=$K28,1,0)</f>
        <v>0</v>
      </c>
      <c r="XY27" s="16">
        <f t="shared" ref="XY27" si="615">IF(XY28&lt;=$K28,1,0)</f>
        <v>0</v>
      </c>
      <c r="XZ27" s="16">
        <f t="shared" ref="XZ27" si="616">IF(XZ28&lt;=$K28,1,0)</f>
        <v>0</v>
      </c>
      <c r="YA27" s="16">
        <f t="shared" ref="YA27" si="617">IF(YA28&lt;=$K28,1,0)</f>
        <v>0</v>
      </c>
      <c r="YB27" s="16">
        <f t="shared" ref="YB27" si="618">IF(YB28&lt;=$K28,1,0)</f>
        <v>0</v>
      </c>
      <c r="YC27" s="16">
        <f t="shared" ref="YC27" si="619">IF(YC28&lt;=$K28,1,0)</f>
        <v>0</v>
      </c>
      <c r="YD27" s="16">
        <f t="shared" ref="YD27" si="620">IF(YD28&lt;=$K28,1,0)</f>
        <v>0</v>
      </c>
      <c r="YE27" s="16">
        <f t="shared" ref="YE27" si="621">IF(YE28&lt;=$K28,1,0)</f>
        <v>0</v>
      </c>
      <c r="YF27" s="16">
        <f t="shared" ref="YF27" si="622">IF(YF28&lt;=$K28,1,0)</f>
        <v>0</v>
      </c>
      <c r="YG27" s="16">
        <f t="shared" ref="YG27" si="623">IF(YG28&lt;=$K28,1,0)</f>
        <v>0</v>
      </c>
      <c r="YH27" s="16">
        <f t="shared" ref="YH27" si="624">IF(YH28&lt;=$K28,1,0)</f>
        <v>0</v>
      </c>
      <c r="YI27" s="16">
        <f t="shared" ref="YI27" si="625">IF(YI28&lt;=$K28,1,0)</f>
        <v>0</v>
      </c>
      <c r="YJ27" s="16">
        <f t="shared" ref="YJ27" si="626">IF(YJ28&lt;=$K28,1,0)</f>
        <v>0</v>
      </c>
      <c r="YK27" s="16">
        <f t="shared" ref="YK27" si="627">IF(YK28&lt;=$K28,1,0)</f>
        <v>0</v>
      </c>
      <c r="YL27" s="16">
        <f t="shared" ref="YL27" si="628">IF(YL28&lt;=$K28,1,0)</f>
        <v>0</v>
      </c>
      <c r="YM27" s="16">
        <f t="shared" ref="YM27" si="629">IF(YM28&lt;=$K28,1,0)</f>
        <v>0</v>
      </c>
      <c r="YN27" s="16">
        <f t="shared" ref="YN27" si="630">IF(YN28&lt;=$K28,1,0)</f>
        <v>0</v>
      </c>
      <c r="YO27" s="16">
        <f t="shared" ref="YO27" si="631">IF(YO28&lt;=$K28,1,0)</f>
        <v>0</v>
      </c>
      <c r="YP27" s="16">
        <f t="shared" ref="YP27" si="632">IF(YP28&lt;=$K28,1,0)</f>
        <v>0</v>
      </c>
      <c r="YQ27" s="16">
        <f t="shared" ref="YQ27" si="633">IF(YQ28&lt;=$K28,1,0)</f>
        <v>0</v>
      </c>
      <c r="YR27" s="16">
        <f t="shared" ref="YR27" si="634">IF(YR28&lt;=$K28,1,0)</f>
        <v>0</v>
      </c>
      <c r="YS27" s="16">
        <f t="shared" ref="YS27" si="635">IF(YS28&lt;=$K28,1,0)</f>
        <v>0</v>
      </c>
      <c r="YT27" s="16">
        <f t="shared" ref="YT27" si="636">IF(YT28&lt;=$K28,1,0)</f>
        <v>0</v>
      </c>
      <c r="YU27" s="16">
        <f t="shared" ref="YU27" si="637">IF(YU28&lt;=$K28,1,0)</f>
        <v>0</v>
      </c>
      <c r="YV27" s="16">
        <f t="shared" ref="YV27" si="638">IF(YV28&lt;=$K28,1,0)</f>
        <v>0</v>
      </c>
      <c r="YW27" s="16">
        <f t="shared" ref="YW27" si="639">IF(YW28&lt;=$K28,1,0)</f>
        <v>0</v>
      </c>
      <c r="YX27" s="16">
        <f t="shared" ref="YX27" si="640">IF(YX28&lt;=$K28,1,0)</f>
        <v>0</v>
      </c>
      <c r="YY27" s="16">
        <f t="shared" ref="YY27" si="641">IF(YY28&lt;=$K28,1,0)</f>
        <v>0</v>
      </c>
      <c r="YZ27" s="16">
        <f t="shared" ref="YZ27" si="642">IF(YZ28&lt;=$K28,1,0)</f>
        <v>0</v>
      </c>
      <c r="ZA27" s="16">
        <f t="shared" ref="ZA27" si="643">IF(ZA28&lt;=$K28,1,0)</f>
        <v>0</v>
      </c>
      <c r="ZB27" s="16">
        <f t="shared" ref="ZB27" si="644">IF(ZB28&lt;=$K28,1,0)</f>
        <v>0</v>
      </c>
      <c r="ZC27" s="16">
        <f t="shared" ref="ZC27" si="645">IF(ZC28&lt;=$K28,1,0)</f>
        <v>0</v>
      </c>
      <c r="ZD27" s="16">
        <f t="shared" ref="ZD27" si="646">IF(ZD28&lt;=$K28,1,0)</f>
        <v>0</v>
      </c>
      <c r="ZE27" s="16">
        <f t="shared" ref="ZE27" si="647">IF(ZE28&lt;=$K28,1,0)</f>
        <v>0</v>
      </c>
      <c r="ZF27" s="16">
        <f t="shared" ref="ZF27" si="648">IF(ZF28&lt;=$K28,1,0)</f>
        <v>0</v>
      </c>
      <c r="ZG27" s="16">
        <f t="shared" ref="ZG27" si="649">IF(ZG28&lt;=$K28,1,0)</f>
        <v>0</v>
      </c>
      <c r="ZH27" s="16">
        <f t="shared" ref="ZH27" si="650">IF(ZH28&lt;=$K28,1,0)</f>
        <v>0</v>
      </c>
      <c r="ZI27" s="16">
        <f t="shared" ref="ZI27" si="651">IF(ZI28&lt;=$K28,1,0)</f>
        <v>0</v>
      </c>
      <c r="ZJ27" s="16">
        <f t="shared" ref="ZJ27" si="652">IF(ZJ28&lt;=$K28,1,0)</f>
        <v>0</v>
      </c>
      <c r="ZK27" s="16">
        <f t="shared" ref="ZK27" si="653">IF(ZK28&lt;=$K28,1,0)</f>
        <v>0</v>
      </c>
      <c r="ZL27" s="16">
        <f t="shared" ref="ZL27" si="654">IF(ZL28&lt;=$K28,1,0)</f>
        <v>0</v>
      </c>
      <c r="ZM27" s="16">
        <f t="shared" ref="ZM27" si="655">IF(ZM28&lt;=$K28,1,0)</f>
        <v>0</v>
      </c>
      <c r="ZN27" s="16">
        <f t="shared" ref="ZN27" si="656">IF(ZN28&lt;=$K28,1,0)</f>
        <v>0</v>
      </c>
      <c r="ZO27" s="16">
        <f t="shared" ref="ZO27" si="657">IF(ZO28&lt;=$K28,1,0)</f>
        <v>0</v>
      </c>
      <c r="ZP27" s="16">
        <f t="shared" ref="ZP27" si="658">IF(ZP28&lt;=$K28,1,0)</f>
        <v>0</v>
      </c>
      <c r="ZQ27" s="16">
        <f t="shared" ref="ZQ27" si="659">IF(ZQ28&lt;=$K28,1,0)</f>
        <v>0</v>
      </c>
      <c r="ZR27" s="16">
        <f t="shared" ref="ZR27" si="660">IF(ZR28&lt;=$K28,1,0)</f>
        <v>0</v>
      </c>
      <c r="ZS27" s="16">
        <f t="shared" ref="ZS27" si="661">IF(ZS28&lt;=$K28,1,0)</f>
        <v>0</v>
      </c>
      <c r="ZT27" s="16">
        <f t="shared" ref="ZT27" si="662">IF(ZT28&lt;=$K28,1,0)</f>
        <v>0</v>
      </c>
      <c r="ZU27" s="16">
        <f t="shared" ref="ZU27" si="663">IF(ZU28&lt;=$K28,1,0)</f>
        <v>0</v>
      </c>
      <c r="ZV27" s="16">
        <f t="shared" ref="ZV27" si="664">IF(ZV28&lt;=$K28,1,0)</f>
        <v>0</v>
      </c>
      <c r="ZW27" s="16">
        <f t="shared" ref="ZW27" si="665">IF(ZW28&lt;=$K28,1,0)</f>
        <v>0</v>
      </c>
      <c r="ZX27" s="16">
        <f t="shared" ref="ZX27" si="666">IF(ZX28&lt;=$K28,1,0)</f>
        <v>0</v>
      </c>
      <c r="ZY27" s="16">
        <f t="shared" ref="ZY27" si="667">IF(ZY28&lt;=$K28,1,0)</f>
        <v>0</v>
      </c>
      <c r="ZZ27" s="16">
        <f t="shared" ref="ZZ27" si="668">IF(ZZ28&lt;=$K28,1,0)</f>
        <v>0</v>
      </c>
      <c r="AAA27" s="16">
        <f t="shared" ref="AAA27" si="669">IF(AAA28&lt;=$K28,1,0)</f>
        <v>0</v>
      </c>
      <c r="AAB27" s="16">
        <f t="shared" ref="AAB27" si="670">IF(AAB28&lt;=$K28,1,0)</f>
        <v>0</v>
      </c>
      <c r="AAC27" s="16">
        <f t="shared" ref="AAC27" si="671">IF(AAC28&lt;=$K28,1,0)</f>
        <v>0</v>
      </c>
      <c r="AAD27" s="16">
        <f t="shared" ref="AAD27" si="672">IF(AAD28&lt;=$K28,1,0)</f>
        <v>0</v>
      </c>
      <c r="AAE27" s="16">
        <f t="shared" ref="AAE27" si="673">IF(AAE28&lt;=$K28,1,0)</f>
        <v>0</v>
      </c>
      <c r="AAF27" s="16">
        <f t="shared" ref="AAF27" si="674">IF(AAF28&lt;=$K28,1,0)</f>
        <v>0</v>
      </c>
      <c r="AAG27" s="16">
        <f t="shared" ref="AAG27" si="675">IF(AAG28&lt;=$K28,1,0)</f>
        <v>0</v>
      </c>
      <c r="AAH27" s="16">
        <f t="shared" ref="AAH27" si="676">IF(AAH28&lt;=$K28,1,0)</f>
        <v>0</v>
      </c>
      <c r="AAI27" s="16">
        <f t="shared" ref="AAI27" si="677">IF(AAI28&lt;=$K28,1,0)</f>
        <v>0</v>
      </c>
      <c r="AAJ27" s="16">
        <f t="shared" ref="AAJ27" si="678">IF(AAJ28&lt;=$K28,1,0)</f>
        <v>0</v>
      </c>
      <c r="AAK27" s="16">
        <f t="shared" ref="AAK27" si="679">IF(AAK28&lt;=$K28,1,0)</f>
        <v>0</v>
      </c>
      <c r="AAL27" s="16">
        <f t="shared" ref="AAL27" si="680">IF(AAL28&lt;=$K28,1,0)</f>
        <v>0</v>
      </c>
      <c r="AAM27" s="16">
        <f t="shared" ref="AAM27" si="681">IF(AAM28&lt;=$K28,1,0)</f>
        <v>0</v>
      </c>
      <c r="AAN27" s="16">
        <f t="shared" ref="AAN27" si="682">IF(AAN28&lt;=$K28,1,0)</f>
        <v>0</v>
      </c>
      <c r="AAO27" s="16">
        <f t="shared" ref="AAO27" si="683">IF(AAO28&lt;=$K28,1,0)</f>
        <v>0</v>
      </c>
      <c r="AAP27" s="16">
        <f t="shared" ref="AAP27" si="684">IF(AAP28&lt;=$K28,1,0)</f>
        <v>0</v>
      </c>
      <c r="AAQ27" s="16">
        <f t="shared" ref="AAQ27" si="685">IF(AAQ28&lt;=$K28,1,0)</f>
        <v>0</v>
      </c>
      <c r="AAR27" s="16">
        <f t="shared" ref="AAR27" si="686">IF(AAR28&lt;=$K28,1,0)</f>
        <v>0</v>
      </c>
      <c r="AAS27" s="16">
        <f t="shared" ref="AAS27" si="687">IF(AAS28&lt;=$K28,1,0)</f>
        <v>0</v>
      </c>
      <c r="AAT27" s="16">
        <f t="shared" ref="AAT27" si="688">IF(AAT28&lt;=$K28,1,0)</f>
        <v>0</v>
      </c>
      <c r="AAU27" s="16">
        <f t="shared" ref="AAU27" si="689">IF(AAU28&lt;=$K28,1,0)</f>
        <v>0</v>
      </c>
      <c r="AAV27" s="16">
        <f t="shared" ref="AAV27" si="690">IF(AAV28&lt;=$K28,1,0)</f>
        <v>0</v>
      </c>
      <c r="AAW27" s="16">
        <f t="shared" ref="AAW27" si="691">IF(AAW28&lt;=$K28,1,0)</f>
        <v>0</v>
      </c>
      <c r="AAX27" s="16">
        <f t="shared" ref="AAX27" si="692">IF(AAX28&lt;=$K28,1,0)</f>
        <v>0</v>
      </c>
      <c r="AAY27" s="16">
        <f t="shared" ref="AAY27" si="693">IF(AAY28&lt;=$K28,1,0)</f>
        <v>0</v>
      </c>
      <c r="AAZ27" s="16">
        <f t="shared" ref="AAZ27" si="694">IF(AAZ28&lt;=$K28,1,0)</f>
        <v>0</v>
      </c>
      <c r="ABA27" s="16">
        <f t="shared" ref="ABA27" si="695">IF(ABA28&lt;=$K28,1,0)</f>
        <v>0</v>
      </c>
      <c r="ABB27" s="16">
        <f t="shared" ref="ABB27" si="696">IF(ABB28&lt;=$K28,1,0)</f>
        <v>0</v>
      </c>
      <c r="ABC27" s="16">
        <f t="shared" ref="ABC27" si="697">IF(ABC28&lt;=$K28,1,0)</f>
        <v>0</v>
      </c>
      <c r="ABD27" s="16">
        <f t="shared" ref="ABD27" si="698">IF(ABD28&lt;=$K28,1,0)</f>
        <v>0</v>
      </c>
      <c r="ABE27" s="16">
        <f t="shared" ref="ABE27" si="699">IF(ABE28&lt;=$K28,1,0)</f>
        <v>0</v>
      </c>
      <c r="ABF27" s="16">
        <f t="shared" ref="ABF27" si="700">IF(ABF28&lt;=$K28,1,0)</f>
        <v>0</v>
      </c>
      <c r="ABG27" s="16">
        <f t="shared" ref="ABG27" si="701">IF(ABG28&lt;=$K28,1,0)</f>
        <v>0</v>
      </c>
      <c r="ABH27" s="16">
        <f t="shared" ref="ABH27" si="702">IF(ABH28&lt;=$K28,1,0)</f>
        <v>0</v>
      </c>
      <c r="ABI27" s="16">
        <f t="shared" ref="ABI27" si="703">IF(ABI28&lt;=$K28,1,0)</f>
        <v>0</v>
      </c>
      <c r="ABJ27" s="16">
        <f t="shared" ref="ABJ27" si="704">IF(ABJ28&lt;=$K28,1,0)</f>
        <v>0</v>
      </c>
      <c r="ABK27" s="16">
        <f t="shared" ref="ABK27" si="705">IF(ABK28&lt;=$K28,1,0)</f>
        <v>0</v>
      </c>
      <c r="ABL27" s="16">
        <f t="shared" ref="ABL27" si="706">IF(ABL28&lt;=$K28,1,0)</f>
        <v>0</v>
      </c>
      <c r="ABM27" s="16">
        <f t="shared" ref="ABM27" si="707">IF(ABM28&lt;=$K28,1,0)</f>
        <v>0</v>
      </c>
      <c r="ABN27" s="16">
        <f t="shared" ref="ABN27" si="708">IF(ABN28&lt;=$K28,1,0)</f>
        <v>0</v>
      </c>
      <c r="ABO27" s="16">
        <f t="shared" ref="ABO27" si="709">IF(ABO28&lt;=$K28,1,0)</f>
        <v>0</v>
      </c>
      <c r="ABP27" s="16">
        <f t="shared" ref="ABP27" si="710">IF(ABP28&lt;=$K28,1,0)</f>
        <v>0</v>
      </c>
      <c r="ABQ27" s="16">
        <f t="shared" ref="ABQ27" si="711">IF(ABQ28&lt;=$K28,1,0)</f>
        <v>0</v>
      </c>
      <c r="ABR27" s="16">
        <f t="shared" ref="ABR27" si="712">IF(ABR28&lt;=$K28,1,0)</f>
        <v>0</v>
      </c>
      <c r="ABS27" s="16">
        <f t="shared" ref="ABS27" si="713">IF(ABS28&lt;=$K28,1,0)</f>
        <v>0</v>
      </c>
      <c r="ABT27" s="16">
        <f t="shared" ref="ABT27" si="714">IF(ABT28&lt;=$K28,1,0)</f>
        <v>0</v>
      </c>
      <c r="ABU27" s="16">
        <f t="shared" ref="ABU27" si="715">IF(ABU28&lt;=$K28,1,0)</f>
        <v>0</v>
      </c>
      <c r="ABV27" s="16">
        <f t="shared" ref="ABV27" si="716">IF(ABV28&lt;=$K28,1,0)</f>
        <v>0</v>
      </c>
      <c r="ABW27" s="16">
        <f t="shared" ref="ABW27" si="717">IF(ABW28&lt;=$K28,1,0)</f>
        <v>0</v>
      </c>
      <c r="ABX27" s="16">
        <f t="shared" ref="ABX27" si="718">IF(ABX28&lt;=$K28,1,0)</f>
        <v>0</v>
      </c>
      <c r="ABY27" s="16">
        <f t="shared" ref="ABY27" si="719">IF(ABY28&lt;=$K28,1,0)</f>
        <v>0</v>
      </c>
      <c r="ABZ27" s="16">
        <f t="shared" ref="ABZ27" si="720">IF(ABZ28&lt;=$K28,1,0)</f>
        <v>0</v>
      </c>
      <c r="ACA27" s="16">
        <f t="shared" ref="ACA27" si="721">IF(ACA28&lt;=$K28,1,0)</f>
        <v>0</v>
      </c>
      <c r="ACB27" s="16">
        <f t="shared" ref="ACB27" si="722">IF(ACB28&lt;=$K28,1,0)</f>
        <v>0</v>
      </c>
      <c r="ACC27" s="16">
        <f t="shared" ref="ACC27" si="723">IF(ACC28&lt;=$K28,1,0)</f>
        <v>0</v>
      </c>
      <c r="ACD27" s="16">
        <f t="shared" ref="ACD27" si="724">IF(ACD28&lt;=$K28,1,0)</f>
        <v>0</v>
      </c>
      <c r="ACE27" s="16">
        <f t="shared" ref="ACE27" si="725">IF(ACE28&lt;=$K28,1,0)</f>
        <v>0</v>
      </c>
      <c r="ACF27" s="16">
        <f t="shared" ref="ACF27" si="726">IF(ACF28&lt;=$K28,1,0)</f>
        <v>0</v>
      </c>
      <c r="ACG27" s="16">
        <f t="shared" ref="ACG27" si="727">IF(ACG28&lt;=$K28,1,0)</f>
        <v>0</v>
      </c>
      <c r="ACH27" s="16">
        <f t="shared" ref="ACH27" si="728">IF(ACH28&lt;=$K28,1,0)</f>
        <v>0</v>
      </c>
      <c r="ACI27" s="16">
        <f t="shared" ref="ACI27" si="729">IF(ACI28&lt;=$K28,1,0)</f>
        <v>0</v>
      </c>
      <c r="ACJ27" s="16">
        <f t="shared" ref="ACJ27" si="730">IF(ACJ28&lt;=$K28,1,0)</f>
        <v>0</v>
      </c>
      <c r="ACK27" s="16">
        <f t="shared" ref="ACK27" si="731">IF(ACK28&lt;=$K28,1,0)</f>
        <v>0</v>
      </c>
      <c r="ACL27" s="16">
        <f t="shared" ref="ACL27" si="732">IF(ACL28&lt;=$K28,1,0)</f>
        <v>0</v>
      </c>
      <c r="ACM27" s="16">
        <f t="shared" ref="ACM27" si="733">IF(ACM28&lt;=$K28,1,0)</f>
        <v>0</v>
      </c>
      <c r="ACN27" s="16">
        <f t="shared" ref="ACN27" si="734">IF(ACN28&lt;=$K28,1,0)</f>
        <v>0</v>
      </c>
      <c r="ACO27" s="16">
        <f t="shared" ref="ACO27" si="735">IF(ACO28&lt;=$K28,1,0)</f>
        <v>0</v>
      </c>
      <c r="ACP27" s="16">
        <f t="shared" ref="ACP27" si="736">IF(ACP28&lt;=$K28,1,0)</f>
        <v>0</v>
      </c>
      <c r="ACQ27" s="16">
        <f t="shared" ref="ACQ27" si="737">IF(ACQ28&lt;=$K28,1,0)</f>
        <v>0</v>
      </c>
      <c r="ACR27" s="16">
        <f t="shared" ref="ACR27" si="738">IF(ACR28&lt;=$K28,1,0)</f>
        <v>0</v>
      </c>
      <c r="ACS27" s="16">
        <f t="shared" ref="ACS27" si="739">IF(ACS28&lt;=$K28,1,0)</f>
        <v>0</v>
      </c>
      <c r="ACT27" s="16">
        <f t="shared" ref="ACT27" si="740">IF(ACT28&lt;=$K28,1,0)</f>
        <v>0</v>
      </c>
      <c r="ACU27" s="16">
        <f t="shared" ref="ACU27" si="741">IF(ACU28&lt;=$K28,1,0)</f>
        <v>0</v>
      </c>
      <c r="ACV27" s="16">
        <f t="shared" ref="ACV27" si="742">IF(ACV28&lt;=$K28,1,0)</f>
        <v>0</v>
      </c>
      <c r="ACW27" s="16">
        <f t="shared" ref="ACW27" si="743">IF(ACW28&lt;=$K28,1,0)</f>
        <v>0</v>
      </c>
      <c r="ACX27" s="16">
        <f t="shared" ref="ACX27" si="744">IF(ACX28&lt;=$K28,1,0)</f>
        <v>0</v>
      </c>
      <c r="ACY27" s="16">
        <f t="shared" ref="ACY27" si="745">IF(ACY28&lt;=$K28,1,0)</f>
        <v>0</v>
      </c>
      <c r="ACZ27" s="16">
        <f t="shared" ref="ACZ27" si="746">IF(ACZ28&lt;=$K28,1,0)</f>
        <v>0</v>
      </c>
    </row>
    <row r="28" spans="1:780" ht="15.75" thickBot="1">
      <c r="A28" t="s">
        <v>43</v>
      </c>
      <c r="C28" s="40">
        <f>SUM(PT!D38)</f>
        <v>15</v>
      </c>
      <c r="D28" s="40">
        <f t="shared" si="0"/>
        <v>1.4950000000000001</v>
      </c>
      <c r="E28" s="40">
        <f>SUM(PT!C38)</f>
        <v>225</v>
      </c>
      <c r="F28" s="41">
        <f t="shared" si="1"/>
        <v>336.375</v>
      </c>
      <c r="G28" s="41">
        <f t="shared" si="2"/>
        <v>289.98888749999998</v>
      </c>
      <c r="H28" s="41">
        <f t="shared" si="3"/>
        <v>253.86221250000003</v>
      </c>
      <c r="I28" s="41">
        <f t="shared" si="4"/>
        <v>225.00123750000003</v>
      </c>
      <c r="J28" t="s">
        <v>161</v>
      </c>
      <c r="K28">
        <f>SUM(PT!C5)</f>
        <v>-10</v>
      </c>
      <c r="M28">
        <f>SUM(PT!C7)</f>
        <v>-1</v>
      </c>
      <c r="N28" s="16">
        <f>IF(M$28&lt;=$K$28,M$28+$AC$25,M$28)</f>
        <v>-1</v>
      </c>
      <c r="O28" s="16">
        <f t="shared" ref="O28:BZ28" si="747">IF(N$28&lt;=$K$28,N$28+$AC$25,N$28)</f>
        <v>-1</v>
      </c>
      <c r="P28" s="16">
        <f t="shared" si="747"/>
        <v>-1</v>
      </c>
      <c r="Q28" s="16">
        <f t="shared" si="747"/>
        <v>-1</v>
      </c>
      <c r="R28" s="16">
        <f t="shared" si="747"/>
        <v>-1</v>
      </c>
      <c r="S28" s="16">
        <f t="shared" si="747"/>
        <v>-1</v>
      </c>
      <c r="T28" s="16">
        <f t="shared" si="747"/>
        <v>-1</v>
      </c>
      <c r="U28" s="16">
        <f t="shared" si="747"/>
        <v>-1</v>
      </c>
      <c r="V28" s="16">
        <f t="shared" si="747"/>
        <v>-1</v>
      </c>
      <c r="W28" s="16">
        <f t="shared" si="747"/>
        <v>-1</v>
      </c>
      <c r="X28" s="16">
        <f t="shared" si="747"/>
        <v>-1</v>
      </c>
      <c r="Y28" s="16">
        <f t="shared" si="747"/>
        <v>-1</v>
      </c>
      <c r="Z28" s="16">
        <f t="shared" si="747"/>
        <v>-1</v>
      </c>
      <c r="AA28" s="16">
        <f t="shared" si="747"/>
        <v>-1</v>
      </c>
      <c r="AB28" s="16">
        <f t="shared" si="747"/>
        <v>-1</v>
      </c>
      <c r="AC28" s="16">
        <f t="shared" si="747"/>
        <v>-1</v>
      </c>
      <c r="AD28" s="16">
        <f t="shared" si="747"/>
        <v>-1</v>
      </c>
      <c r="AE28" s="16">
        <f t="shared" si="747"/>
        <v>-1</v>
      </c>
      <c r="AF28" s="16">
        <f t="shared" si="747"/>
        <v>-1</v>
      </c>
      <c r="AG28" s="16">
        <f t="shared" si="747"/>
        <v>-1</v>
      </c>
      <c r="AH28" s="16">
        <f t="shared" si="747"/>
        <v>-1</v>
      </c>
      <c r="AI28" s="16">
        <f t="shared" si="747"/>
        <v>-1</v>
      </c>
      <c r="AJ28" s="16">
        <f t="shared" si="747"/>
        <v>-1</v>
      </c>
      <c r="AK28" s="16">
        <f t="shared" si="747"/>
        <v>-1</v>
      </c>
      <c r="AL28" s="16">
        <f t="shared" si="747"/>
        <v>-1</v>
      </c>
      <c r="AM28" s="16">
        <f t="shared" si="747"/>
        <v>-1</v>
      </c>
      <c r="AN28" s="16">
        <f t="shared" si="747"/>
        <v>-1</v>
      </c>
      <c r="AO28" s="16">
        <f t="shared" si="747"/>
        <v>-1</v>
      </c>
      <c r="AP28" s="16">
        <f t="shared" si="747"/>
        <v>-1</v>
      </c>
      <c r="AQ28" s="16">
        <f t="shared" si="747"/>
        <v>-1</v>
      </c>
      <c r="AR28" s="16">
        <f t="shared" si="747"/>
        <v>-1</v>
      </c>
      <c r="AS28" s="16">
        <f t="shared" si="747"/>
        <v>-1</v>
      </c>
      <c r="AT28" s="16">
        <f t="shared" si="747"/>
        <v>-1</v>
      </c>
      <c r="AU28" s="16">
        <f t="shared" si="747"/>
        <v>-1</v>
      </c>
      <c r="AV28" s="16">
        <f t="shared" si="747"/>
        <v>-1</v>
      </c>
      <c r="AW28" s="16">
        <f t="shared" si="747"/>
        <v>-1</v>
      </c>
      <c r="AX28" s="16">
        <f t="shared" si="747"/>
        <v>-1</v>
      </c>
      <c r="AY28" s="16">
        <f t="shared" si="747"/>
        <v>-1</v>
      </c>
      <c r="AZ28" s="16">
        <f t="shared" si="747"/>
        <v>-1</v>
      </c>
      <c r="BA28" s="16">
        <f t="shared" si="747"/>
        <v>-1</v>
      </c>
      <c r="BB28" s="16">
        <f t="shared" si="747"/>
        <v>-1</v>
      </c>
      <c r="BC28" s="16">
        <f t="shared" si="747"/>
        <v>-1</v>
      </c>
      <c r="BD28" s="16">
        <f t="shared" si="747"/>
        <v>-1</v>
      </c>
      <c r="BE28" s="16">
        <f t="shared" si="747"/>
        <v>-1</v>
      </c>
      <c r="BF28" s="16">
        <f t="shared" si="747"/>
        <v>-1</v>
      </c>
      <c r="BG28" s="16">
        <f t="shared" si="747"/>
        <v>-1</v>
      </c>
      <c r="BH28" s="16">
        <f t="shared" si="747"/>
        <v>-1</v>
      </c>
      <c r="BI28" s="16">
        <f t="shared" si="747"/>
        <v>-1</v>
      </c>
      <c r="BJ28" s="16">
        <f t="shared" si="747"/>
        <v>-1</v>
      </c>
      <c r="BK28" s="16">
        <f t="shared" si="747"/>
        <v>-1</v>
      </c>
      <c r="BL28" s="16">
        <f t="shared" si="747"/>
        <v>-1</v>
      </c>
      <c r="BM28" s="16">
        <f t="shared" si="747"/>
        <v>-1</v>
      </c>
      <c r="BN28" s="16">
        <f t="shared" si="747"/>
        <v>-1</v>
      </c>
      <c r="BO28" s="16">
        <f t="shared" si="747"/>
        <v>-1</v>
      </c>
      <c r="BP28" s="16">
        <f t="shared" si="747"/>
        <v>-1</v>
      </c>
      <c r="BQ28" s="16">
        <f t="shared" si="747"/>
        <v>-1</v>
      </c>
      <c r="BR28" s="16">
        <f t="shared" si="747"/>
        <v>-1</v>
      </c>
      <c r="BS28" s="16">
        <f t="shared" si="747"/>
        <v>-1</v>
      </c>
      <c r="BT28" s="16">
        <f t="shared" si="747"/>
        <v>-1</v>
      </c>
      <c r="BU28" s="16">
        <f t="shared" si="747"/>
        <v>-1</v>
      </c>
      <c r="BV28" s="16">
        <f t="shared" si="747"/>
        <v>-1</v>
      </c>
      <c r="BW28" s="16">
        <f t="shared" si="747"/>
        <v>-1</v>
      </c>
      <c r="BX28" s="16">
        <f t="shared" si="747"/>
        <v>-1</v>
      </c>
      <c r="BY28" s="16">
        <f t="shared" si="747"/>
        <v>-1</v>
      </c>
      <c r="BZ28" s="16">
        <f t="shared" si="747"/>
        <v>-1</v>
      </c>
      <c r="CA28" s="16">
        <f t="shared" ref="CA28:CP28" si="748">IF(BZ$28&lt;=$K$28,BZ$28+$AC$25,BZ$28)</f>
        <v>-1</v>
      </c>
      <c r="CB28" s="16">
        <f t="shared" si="748"/>
        <v>-1</v>
      </c>
      <c r="CC28" s="16">
        <f t="shared" si="748"/>
        <v>-1</v>
      </c>
      <c r="CD28" s="16">
        <f t="shared" si="748"/>
        <v>-1</v>
      </c>
      <c r="CE28" s="16">
        <f t="shared" si="748"/>
        <v>-1</v>
      </c>
      <c r="CF28" s="16">
        <f t="shared" si="748"/>
        <v>-1</v>
      </c>
      <c r="CG28" s="16">
        <f t="shared" si="748"/>
        <v>-1</v>
      </c>
      <c r="CH28" s="16">
        <f t="shared" si="748"/>
        <v>-1</v>
      </c>
      <c r="CI28" s="16">
        <f t="shared" si="748"/>
        <v>-1</v>
      </c>
      <c r="CJ28" s="16">
        <f t="shared" si="748"/>
        <v>-1</v>
      </c>
      <c r="CK28" s="16">
        <f t="shared" si="748"/>
        <v>-1</v>
      </c>
      <c r="CL28" s="16">
        <f t="shared" si="748"/>
        <v>-1</v>
      </c>
      <c r="CM28" s="16">
        <f t="shared" si="748"/>
        <v>-1</v>
      </c>
      <c r="CN28" s="16">
        <f t="shared" si="748"/>
        <v>-1</v>
      </c>
      <c r="CO28" s="16">
        <f t="shared" si="748"/>
        <v>-1</v>
      </c>
      <c r="CP28" s="16">
        <f t="shared" si="748"/>
        <v>-1</v>
      </c>
      <c r="CQ28" s="16">
        <f t="shared" ref="CQ28:CZ28" si="749">IF(CP$28&lt;=$K$28,CP$28+$AC$25,CP$28)</f>
        <v>-1</v>
      </c>
      <c r="CR28" s="16">
        <f t="shared" si="749"/>
        <v>-1</v>
      </c>
      <c r="CS28" s="16">
        <f t="shared" si="749"/>
        <v>-1</v>
      </c>
      <c r="CT28" s="16">
        <f t="shared" si="749"/>
        <v>-1</v>
      </c>
      <c r="CU28" s="16">
        <f t="shared" si="749"/>
        <v>-1</v>
      </c>
      <c r="CV28" s="16">
        <f t="shared" si="749"/>
        <v>-1</v>
      </c>
      <c r="CW28" s="16">
        <f t="shared" si="749"/>
        <v>-1</v>
      </c>
      <c r="CX28" s="16">
        <f t="shared" si="749"/>
        <v>-1</v>
      </c>
      <c r="CY28" s="16">
        <f t="shared" si="749"/>
        <v>-1</v>
      </c>
      <c r="CZ28" s="16">
        <f t="shared" si="749"/>
        <v>-1</v>
      </c>
      <c r="DA28" s="16">
        <f t="shared" ref="DA28:FL28" si="750">IF(CZ$28&lt;=$K$28,CZ$28+$AC$25,CZ$28)</f>
        <v>-1</v>
      </c>
      <c r="DB28" s="16">
        <f t="shared" si="750"/>
        <v>-1</v>
      </c>
      <c r="DC28" s="16">
        <f t="shared" si="750"/>
        <v>-1</v>
      </c>
      <c r="DD28" s="16">
        <f t="shared" si="750"/>
        <v>-1</v>
      </c>
      <c r="DE28" s="16">
        <f t="shared" si="750"/>
        <v>-1</v>
      </c>
      <c r="DF28" s="16">
        <f t="shared" si="750"/>
        <v>-1</v>
      </c>
      <c r="DG28" s="16">
        <f t="shared" si="750"/>
        <v>-1</v>
      </c>
      <c r="DH28" s="16">
        <f t="shared" si="750"/>
        <v>-1</v>
      </c>
      <c r="DI28" s="16">
        <f t="shared" si="750"/>
        <v>-1</v>
      </c>
      <c r="DJ28" s="16">
        <f t="shared" si="750"/>
        <v>-1</v>
      </c>
      <c r="DK28" s="16">
        <f t="shared" si="750"/>
        <v>-1</v>
      </c>
      <c r="DL28" s="16">
        <f t="shared" si="750"/>
        <v>-1</v>
      </c>
      <c r="DM28" s="16">
        <f t="shared" si="750"/>
        <v>-1</v>
      </c>
      <c r="DN28" s="16">
        <f t="shared" si="750"/>
        <v>-1</v>
      </c>
      <c r="DO28" s="16">
        <f t="shared" si="750"/>
        <v>-1</v>
      </c>
      <c r="DP28" s="16">
        <f t="shared" si="750"/>
        <v>-1</v>
      </c>
      <c r="DQ28" s="16">
        <f t="shared" si="750"/>
        <v>-1</v>
      </c>
      <c r="DR28" s="16">
        <f t="shared" si="750"/>
        <v>-1</v>
      </c>
      <c r="DS28" s="16">
        <f t="shared" si="750"/>
        <v>-1</v>
      </c>
      <c r="DT28" s="16">
        <f t="shared" si="750"/>
        <v>-1</v>
      </c>
      <c r="DU28" s="16">
        <f t="shared" si="750"/>
        <v>-1</v>
      </c>
      <c r="DV28" s="16">
        <f t="shared" si="750"/>
        <v>-1</v>
      </c>
      <c r="DW28" s="16">
        <f t="shared" si="750"/>
        <v>-1</v>
      </c>
      <c r="DX28" s="16">
        <f t="shared" si="750"/>
        <v>-1</v>
      </c>
      <c r="DY28" s="16">
        <f t="shared" si="750"/>
        <v>-1</v>
      </c>
      <c r="DZ28" s="16">
        <f t="shared" si="750"/>
        <v>-1</v>
      </c>
      <c r="EA28" s="16">
        <f t="shared" si="750"/>
        <v>-1</v>
      </c>
      <c r="EB28" s="16">
        <f t="shared" si="750"/>
        <v>-1</v>
      </c>
      <c r="EC28" s="16">
        <f t="shared" si="750"/>
        <v>-1</v>
      </c>
      <c r="ED28" s="16">
        <f t="shared" si="750"/>
        <v>-1</v>
      </c>
      <c r="EE28" s="16">
        <f t="shared" si="750"/>
        <v>-1</v>
      </c>
      <c r="EF28" s="16">
        <f t="shared" si="750"/>
        <v>-1</v>
      </c>
      <c r="EG28" s="16">
        <f t="shared" si="750"/>
        <v>-1</v>
      </c>
      <c r="EH28" s="16">
        <f t="shared" si="750"/>
        <v>-1</v>
      </c>
      <c r="EI28" s="16">
        <f t="shared" si="750"/>
        <v>-1</v>
      </c>
      <c r="EJ28" s="16">
        <f t="shared" si="750"/>
        <v>-1</v>
      </c>
      <c r="EK28" s="16">
        <f t="shared" si="750"/>
        <v>-1</v>
      </c>
      <c r="EL28" s="16">
        <f t="shared" si="750"/>
        <v>-1</v>
      </c>
      <c r="EM28" s="16">
        <f t="shared" si="750"/>
        <v>-1</v>
      </c>
      <c r="EN28" s="16">
        <f t="shared" si="750"/>
        <v>-1</v>
      </c>
      <c r="EO28" s="16">
        <f t="shared" si="750"/>
        <v>-1</v>
      </c>
      <c r="EP28" s="16">
        <f t="shared" si="750"/>
        <v>-1</v>
      </c>
      <c r="EQ28" s="16">
        <f t="shared" si="750"/>
        <v>-1</v>
      </c>
      <c r="ER28" s="16">
        <f t="shared" si="750"/>
        <v>-1</v>
      </c>
      <c r="ES28" s="16">
        <f t="shared" si="750"/>
        <v>-1</v>
      </c>
      <c r="ET28" s="16">
        <f t="shared" si="750"/>
        <v>-1</v>
      </c>
      <c r="EU28" s="16">
        <f t="shared" si="750"/>
        <v>-1</v>
      </c>
      <c r="EV28" s="16">
        <f t="shared" si="750"/>
        <v>-1</v>
      </c>
      <c r="EW28" s="16">
        <f t="shared" si="750"/>
        <v>-1</v>
      </c>
      <c r="EX28" s="16">
        <f t="shared" si="750"/>
        <v>-1</v>
      </c>
      <c r="EY28" s="16">
        <f t="shared" si="750"/>
        <v>-1</v>
      </c>
      <c r="EZ28" s="16">
        <f t="shared" si="750"/>
        <v>-1</v>
      </c>
      <c r="FA28" s="16">
        <f t="shared" si="750"/>
        <v>-1</v>
      </c>
      <c r="FB28" s="16">
        <f t="shared" si="750"/>
        <v>-1</v>
      </c>
      <c r="FC28" s="16">
        <f t="shared" si="750"/>
        <v>-1</v>
      </c>
      <c r="FD28" s="16">
        <f t="shared" si="750"/>
        <v>-1</v>
      </c>
      <c r="FE28" s="16">
        <f t="shared" si="750"/>
        <v>-1</v>
      </c>
      <c r="FF28" s="16">
        <f t="shared" si="750"/>
        <v>-1</v>
      </c>
      <c r="FG28" s="16">
        <f t="shared" si="750"/>
        <v>-1</v>
      </c>
      <c r="FH28" s="16">
        <f t="shared" si="750"/>
        <v>-1</v>
      </c>
      <c r="FI28" s="16">
        <f t="shared" si="750"/>
        <v>-1</v>
      </c>
      <c r="FJ28" s="16">
        <f t="shared" si="750"/>
        <v>-1</v>
      </c>
      <c r="FK28" s="16">
        <f t="shared" si="750"/>
        <v>-1</v>
      </c>
      <c r="FL28" s="16">
        <f t="shared" si="750"/>
        <v>-1</v>
      </c>
      <c r="FM28" s="16">
        <f t="shared" ref="FM28:HA28" si="751">IF(FL$28&lt;=$K$28,FL$28+$AC$25,FL$28)</f>
        <v>-1</v>
      </c>
      <c r="FN28" s="16">
        <f t="shared" si="751"/>
        <v>-1</v>
      </c>
      <c r="FO28" s="16">
        <f t="shared" si="751"/>
        <v>-1</v>
      </c>
      <c r="FP28" s="16">
        <f t="shared" si="751"/>
        <v>-1</v>
      </c>
      <c r="FQ28" s="16">
        <f t="shared" si="751"/>
        <v>-1</v>
      </c>
      <c r="FR28" s="16">
        <f t="shared" si="751"/>
        <v>-1</v>
      </c>
      <c r="FS28" s="16">
        <f t="shared" si="751"/>
        <v>-1</v>
      </c>
      <c r="FT28" s="16">
        <f t="shared" si="751"/>
        <v>-1</v>
      </c>
      <c r="FU28" s="16">
        <f t="shared" si="751"/>
        <v>-1</v>
      </c>
      <c r="FV28" s="16">
        <f t="shared" si="751"/>
        <v>-1</v>
      </c>
      <c r="FW28" s="16">
        <f t="shared" si="751"/>
        <v>-1</v>
      </c>
      <c r="FX28" s="16">
        <f t="shared" si="751"/>
        <v>-1</v>
      </c>
      <c r="FY28" s="16">
        <f t="shared" si="751"/>
        <v>-1</v>
      </c>
      <c r="FZ28" s="16">
        <f t="shared" si="751"/>
        <v>-1</v>
      </c>
      <c r="GA28" s="16">
        <f t="shared" si="751"/>
        <v>-1</v>
      </c>
      <c r="GB28" s="16">
        <f t="shared" si="751"/>
        <v>-1</v>
      </c>
      <c r="GC28" s="16">
        <f t="shared" si="751"/>
        <v>-1</v>
      </c>
      <c r="GD28" s="16">
        <f t="shared" si="751"/>
        <v>-1</v>
      </c>
      <c r="GE28" s="16">
        <f t="shared" si="751"/>
        <v>-1</v>
      </c>
      <c r="GF28" s="16">
        <f t="shared" si="751"/>
        <v>-1</v>
      </c>
      <c r="GG28" s="16">
        <f t="shared" si="751"/>
        <v>-1</v>
      </c>
      <c r="GH28" s="16">
        <f t="shared" si="751"/>
        <v>-1</v>
      </c>
      <c r="GI28" s="16">
        <f t="shared" si="751"/>
        <v>-1</v>
      </c>
      <c r="GJ28" s="16">
        <f t="shared" si="751"/>
        <v>-1</v>
      </c>
      <c r="GK28" s="16">
        <f t="shared" si="751"/>
        <v>-1</v>
      </c>
      <c r="GL28" s="16">
        <f t="shared" si="751"/>
        <v>-1</v>
      </c>
      <c r="GM28" s="16">
        <f t="shared" si="751"/>
        <v>-1</v>
      </c>
      <c r="GN28" s="16">
        <f t="shared" si="751"/>
        <v>-1</v>
      </c>
      <c r="GO28" s="16">
        <f t="shared" si="751"/>
        <v>-1</v>
      </c>
      <c r="GP28" s="16">
        <f t="shared" si="751"/>
        <v>-1</v>
      </c>
      <c r="GQ28" s="16">
        <f t="shared" si="751"/>
        <v>-1</v>
      </c>
      <c r="GR28" s="16">
        <f t="shared" si="751"/>
        <v>-1</v>
      </c>
      <c r="GS28" s="16">
        <f t="shared" si="751"/>
        <v>-1</v>
      </c>
      <c r="GT28" s="16">
        <f t="shared" si="751"/>
        <v>-1</v>
      </c>
      <c r="GU28" s="16">
        <f t="shared" si="751"/>
        <v>-1</v>
      </c>
      <c r="GV28" s="16">
        <f t="shared" si="751"/>
        <v>-1</v>
      </c>
      <c r="GW28" s="16">
        <f t="shared" si="751"/>
        <v>-1</v>
      </c>
      <c r="GX28" s="16">
        <f t="shared" si="751"/>
        <v>-1</v>
      </c>
      <c r="GY28" s="16">
        <f t="shared" si="751"/>
        <v>-1</v>
      </c>
      <c r="GZ28" s="16">
        <f t="shared" si="751"/>
        <v>-1</v>
      </c>
      <c r="HA28" s="16">
        <f t="shared" si="751"/>
        <v>-1</v>
      </c>
      <c r="HB28" s="16">
        <f t="shared" ref="HB28:JM28" si="752">IF(HA$28&lt;=$K$28,HA$28+$AC$25,HA$28)</f>
        <v>-1</v>
      </c>
      <c r="HC28" s="16">
        <f t="shared" si="752"/>
        <v>-1</v>
      </c>
      <c r="HD28" s="16">
        <f t="shared" si="752"/>
        <v>-1</v>
      </c>
      <c r="HE28" s="16">
        <f t="shared" si="752"/>
        <v>-1</v>
      </c>
      <c r="HF28" s="16">
        <f t="shared" si="752"/>
        <v>-1</v>
      </c>
      <c r="HG28" s="16">
        <f t="shared" si="752"/>
        <v>-1</v>
      </c>
      <c r="HH28" s="16">
        <f t="shared" si="752"/>
        <v>-1</v>
      </c>
      <c r="HI28" s="16">
        <f t="shared" si="752"/>
        <v>-1</v>
      </c>
      <c r="HJ28" s="16">
        <f t="shared" si="752"/>
        <v>-1</v>
      </c>
      <c r="HK28" s="16">
        <f t="shared" si="752"/>
        <v>-1</v>
      </c>
      <c r="HL28" s="16">
        <f t="shared" si="752"/>
        <v>-1</v>
      </c>
      <c r="HM28" s="16">
        <f t="shared" si="752"/>
        <v>-1</v>
      </c>
      <c r="HN28" s="16">
        <f t="shared" si="752"/>
        <v>-1</v>
      </c>
      <c r="HO28" s="16">
        <f t="shared" si="752"/>
        <v>-1</v>
      </c>
      <c r="HP28" s="16">
        <f t="shared" si="752"/>
        <v>-1</v>
      </c>
      <c r="HQ28" s="16">
        <f t="shared" si="752"/>
        <v>-1</v>
      </c>
      <c r="HR28" s="16">
        <f t="shared" si="752"/>
        <v>-1</v>
      </c>
      <c r="HS28" s="16">
        <f t="shared" si="752"/>
        <v>-1</v>
      </c>
      <c r="HT28" s="16">
        <f t="shared" si="752"/>
        <v>-1</v>
      </c>
      <c r="HU28" s="16">
        <f t="shared" si="752"/>
        <v>-1</v>
      </c>
      <c r="HV28" s="16">
        <f t="shared" si="752"/>
        <v>-1</v>
      </c>
      <c r="HW28" s="16">
        <f t="shared" si="752"/>
        <v>-1</v>
      </c>
      <c r="HX28" s="16">
        <f t="shared" si="752"/>
        <v>-1</v>
      </c>
      <c r="HY28" s="16">
        <f t="shared" si="752"/>
        <v>-1</v>
      </c>
      <c r="HZ28" s="16">
        <f t="shared" si="752"/>
        <v>-1</v>
      </c>
      <c r="IA28" s="16">
        <f t="shared" si="752"/>
        <v>-1</v>
      </c>
      <c r="IB28" s="16">
        <f t="shared" si="752"/>
        <v>-1</v>
      </c>
      <c r="IC28" s="16">
        <f t="shared" si="752"/>
        <v>-1</v>
      </c>
      <c r="ID28" s="16">
        <f t="shared" si="752"/>
        <v>-1</v>
      </c>
      <c r="IE28" s="16">
        <f t="shared" si="752"/>
        <v>-1</v>
      </c>
      <c r="IF28" s="16">
        <f t="shared" si="752"/>
        <v>-1</v>
      </c>
      <c r="IG28" s="16">
        <f t="shared" si="752"/>
        <v>-1</v>
      </c>
      <c r="IH28" s="16">
        <f t="shared" si="752"/>
        <v>-1</v>
      </c>
      <c r="II28" s="16">
        <f t="shared" si="752"/>
        <v>-1</v>
      </c>
      <c r="IJ28" s="16">
        <f t="shared" si="752"/>
        <v>-1</v>
      </c>
      <c r="IK28" s="16">
        <f t="shared" si="752"/>
        <v>-1</v>
      </c>
      <c r="IL28" s="16">
        <f t="shared" si="752"/>
        <v>-1</v>
      </c>
      <c r="IM28" s="16">
        <f t="shared" si="752"/>
        <v>-1</v>
      </c>
      <c r="IN28" s="16">
        <f t="shared" si="752"/>
        <v>-1</v>
      </c>
      <c r="IO28" s="16">
        <f t="shared" si="752"/>
        <v>-1</v>
      </c>
      <c r="IP28" s="16">
        <f t="shared" si="752"/>
        <v>-1</v>
      </c>
      <c r="IQ28" s="16">
        <f t="shared" si="752"/>
        <v>-1</v>
      </c>
      <c r="IR28" s="16">
        <f t="shared" si="752"/>
        <v>-1</v>
      </c>
      <c r="IS28" s="16">
        <f t="shared" si="752"/>
        <v>-1</v>
      </c>
      <c r="IT28" s="16">
        <f t="shared" si="752"/>
        <v>-1</v>
      </c>
      <c r="IU28" s="16">
        <f t="shared" si="752"/>
        <v>-1</v>
      </c>
      <c r="IV28" s="16">
        <f t="shared" si="752"/>
        <v>-1</v>
      </c>
      <c r="IW28" s="16">
        <f t="shared" si="752"/>
        <v>-1</v>
      </c>
      <c r="IX28" s="16">
        <f t="shared" si="752"/>
        <v>-1</v>
      </c>
      <c r="IY28" s="16">
        <f t="shared" si="752"/>
        <v>-1</v>
      </c>
      <c r="IZ28" s="16">
        <f t="shared" si="752"/>
        <v>-1</v>
      </c>
      <c r="JA28" s="16">
        <f t="shared" si="752"/>
        <v>-1</v>
      </c>
      <c r="JB28" s="16">
        <f t="shared" si="752"/>
        <v>-1</v>
      </c>
      <c r="JC28" s="16">
        <f t="shared" si="752"/>
        <v>-1</v>
      </c>
      <c r="JD28" s="16">
        <f t="shared" si="752"/>
        <v>-1</v>
      </c>
      <c r="JE28" s="16">
        <f t="shared" si="752"/>
        <v>-1</v>
      </c>
      <c r="JF28" s="16">
        <f t="shared" si="752"/>
        <v>-1</v>
      </c>
      <c r="JG28" s="16">
        <f t="shared" si="752"/>
        <v>-1</v>
      </c>
      <c r="JH28" s="16">
        <f t="shared" si="752"/>
        <v>-1</v>
      </c>
      <c r="JI28" s="16">
        <f t="shared" si="752"/>
        <v>-1</v>
      </c>
      <c r="JJ28" s="16">
        <f t="shared" si="752"/>
        <v>-1</v>
      </c>
      <c r="JK28" s="16">
        <f t="shared" si="752"/>
        <v>-1</v>
      </c>
      <c r="JL28" s="16">
        <f t="shared" si="752"/>
        <v>-1</v>
      </c>
      <c r="JM28" s="16">
        <f t="shared" si="752"/>
        <v>-1</v>
      </c>
      <c r="JN28" s="16">
        <f t="shared" ref="JN28:LY28" si="753">IF(JM$28&lt;=$K$28,JM$28+$AC$25,JM$28)</f>
        <v>-1</v>
      </c>
      <c r="JO28" s="16">
        <f t="shared" si="753"/>
        <v>-1</v>
      </c>
      <c r="JP28" s="16">
        <f t="shared" si="753"/>
        <v>-1</v>
      </c>
      <c r="JQ28" s="16">
        <f t="shared" si="753"/>
        <v>-1</v>
      </c>
      <c r="JR28" s="16">
        <f t="shared" si="753"/>
        <v>-1</v>
      </c>
      <c r="JS28" s="16">
        <f t="shared" si="753"/>
        <v>-1</v>
      </c>
      <c r="JT28" s="16">
        <f t="shared" si="753"/>
        <v>-1</v>
      </c>
      <c r="JU28" s="16">
        <f t="shared" si="753"/>
        <v>-1</v>
      </c>
      <c r="JV28" s="16">
        <f t="shared" si="753"/>
        <v>-1</v>
      </c>
      <c r="JW28" s="16">
        <f t="shared" si="753"/>
        <v>-1</v>
      </c>
      <c r="JX28" s="16">
        <f t="shared" si="753"/>
        <v>-1</v>
      </c>
      <c r="JY28" s="16">
        <f t="shared" si="753"/>
        <v>-1</v>
      </c>
      <c r="JZ28" s="16">
        <f t="shared" si="753"/>
        <v>-1</v>
      </c>
      <c r="KA28" s="16">
        <f t="shared" si="753"/>
        <v>-1</v>
      </c>
      <c r="KB28" s="16">
        <f t="shared" si="753"/>
        <v>-1</v>
      </c>
      <c r="KC28" s="16">
        <f t="shared" si="753"/>
        <v>-1</v>
      </c>
      <c r="KD28" s="16">
        <f t="shared" si="753"/>
        <v>-1</v>
      </c>
      <c r="KE28" s="16">
        <f t="shared" si="753"/>
        <v>-1</v>
      </c>
      <c r="KF28" s="16">
        <f t="shared" si="753"/>
        <v>-1</v>
      </c>
      <c r="KG28" s="16">
        <f t="shared" si="753"/>
        <v>-1</v>
      </c>
      <c r="KH28" s="16">
        <f t="shared" si="753"/>
        <v>-1</v>
      </c>
      <c r="KI28" s="16">
        <f t="shared" si="753"/>
        <v>-1</v>
      </c>
      <c r="KJ28" s="16">
        <f t="shared" si="753"/>
        <v>-1</v>
      </c>
      <c r="KK28" s="16">
        <f t="shared" si="753"/>
        <v>-1</v>
      </c>
      <c r="KL28" s="16">
        <f t="shared" si="753"/>
        <v>-1</v>
      </c>
      <c r="KM28" s="16">
        <f t="shared" si="753"/>
        <v>-1</v>
      </c>
      <c r="KN28" s="16">
        <f t="shared" si="753"/>
        <v>-1</v>
      </c>
      <c r="KO28" s="16">
        <f t="shared" si="753"/>
        <v>-1</v>
      </c>
      <c r="KP28" s="16">
        <f t="shared" si="753"/>
        <v>-1</v>
      </c>
      <c r="KQ28" s="16">
        <f t="shared" si="753"/>
        <v>-1</v>
      </c>
      <c r="KR28" s="16">
        <f t="shared" si="753"/>
        <v>-1</v>
      </c>
      <c r="KS28" s="16">
        <f t="shared" si="753"/>
        <v>-1</v>
      </c>
      <c r="KT28" s="16">
        <f t="shared" si="753"/>
        <v>-1</v>
      </c>
      <c r="KU28" s="16">
        <f t="shared" si="753"/>
        <v>-1</v>
      </c>
      <c r="KV28" s="16">
        <f t="shared" si="753"/>
        <v>-1</v>
      </c>
      <c r="KW28" s="16">
        <f t="shared" si="753"/>
        <v>-1</v>
      </c>
      <c r="KX28" s="16">
        <f t="shared" si="753"/>
        <v>-1</v>
      </c>
      <c r="KY28" s="16">
        <f t="shared" si="753"/>
        <v>-1</v>
      </c>
      <c r="KZ28" s="16">
        <f t="shared" si="753"/>
        <v>-1</v>
      </c>
      <c r="LA28" s="16">
        <f t="shared" si="753"/>
        <v>-1</v>
      </c>
      <c r="LB28" s="16">
        <f t="shared" si="753"/>
        <v>-1</v>
      </c>
      <c r="LC28" s="16">
        <f t="shared" si="753"/>
        <v>-1</v>
      </c>
      <c r="LD28" s="16">
        <f t="shared" si="753"/>
        <v>-1</v>
      </c>
      <c r="LE28" s="16">
        <f t="shared" si="753"/>
        <v>-1</v>
      </c>
      <c r="LF28" s="16">
        <f t="shared" si="753"/>
        <v>-1</v>
      </c>
      <c r="LG28" s="16">
        <f t="shared" si="753"/>
        <v>-1</v>
      </c>
      <c r="LH28" s="16">
        <f t="shared" si="753"/>
        <v>-1</v>
      </c>
      <c r="LI28" s="16">
        <f t="shared" si="753"/>
        <v>-1</v>
      </c>
      <c r="LJ28" s="16">
        <f t="shared" si="753"/>
        <v>-1</v>
      </c>
      <c r="LK28" s="16">
        <f t="shared" si="753"/>
        <v>-1</v>
      </c>
      <c r="LL28" s="16">
        <f t="shared" si="753"/>
        <v>-1</v>
      </c>
      <c r="LM28" s="16">
        <f t="shared" si="753"/>
        <v>-1</v>
      </c>
      <c r="LN28" s="16">
        <f t="shared" si="753"/>
        <v>-1</v>
      </c>
      <c r="LO28" s="16">
        <f t="shared" si="753"/>
        <v>-1</v>
      </c>
      <c r="LP28" s="16">
        <f t="shared" si="753"/>
        <v>-1</v>
      </c>
      <c r="LQ28" s="16">
        <f t="shared" si="753"/>
        <v>-1</v>
      </c>
      <c r="LR28" s="16">
        <f t="shared" si="753"/>
        <v>-1</v>
      </c>
      <c r="LS28" s="16">
        <f t="shared" si="753"/>
        <v>-1</v>
      </c>
      <c r="LT28" s="16">
        <f t="shared" si="753"/>
        <v>-1</v>
      </c>
      <c r="LU28" s="16">
        <f t="shared" si="753"/>
        <v>-1</v>
      </c>
      <c r="LV28" s="16">
        <f t="shared" si="753"/>
        <v>-1</v>
      </c>
      <c r="LW28" s="16">
        <f t="shared" si="753"/>
        <v>-1</v>
      </c>
      <c r="LX28" s="16">
        <f t="shared" si="753"/>
        <v>-1</v>
      </c>
      <c r="LY28" s="16">
        <f t="shared" si="753"/>
        <v>-1</v>
      </c>
      <c r="LZ28" s="16">
        <f t="shared" ref="LZ28:OK28" si="754">IF(LY$28&lt;=$K$28,LY$28+$AC$25,LY$28)</f>
        <v>-1</v>
      </c>
      <c r="MA28" s="16">
        <f t="shared" si="754"/>
        <v>-1</v>
      </c>
      <c r="MB28" s="16">
        <f t="shared" si="754"/>
        <v>-1</v>
      </c>
      <c r="MC28" s="16">
        <f t="shared" si="754"/>
        <v>-1</v>
      </c>
      <c r="MD28" s="16">
        <f t="shared" si="754"/>
        <v>-1</v>
      </c>
      <c r="ME28" s="16">
        <f t="shared" si="754"/>
        <v>-1</v>
      </c>
      <c r="MF28" s="16">
        <f t="shared" si="754"/>
        <v>-1</v>
      </c>
      <c r="MG28" s="16">
        <f t="shared" si="754"/>
        <v>-1</v>
      </c>
      <c r="MH28" s="16">
        <f t="shared" si="754"/>
        <v>-1</v>
      </c>
      <c r="MI28" s="16">
        <f t="shared" si="754"/>
        <v>-1</v>
      </c>
      <c r="MJ28" s="16">
        <f t="shared" si="754"/>
        <v>-1</v>
      </c>
      <c r="MK28" s="16">
        <f t="shared" si="754"/>
        <v>-1</v>
      </c>
      <c r="ML28" s="16">
        <f t="shared" si="754"/>
        <v>-1</v>
      </c>
      <c r="MM28" s="16">
        <f t="shared" si="754"/>
        <v>-1</v>
      </c>
      <c r="MN28" s="16">
        <f t="shared" si="754"/>
        <v>-1</v>
      </c>
      <c r="MO28" s="16">
        <f t="shared" si="754"/>
        <v>-1</v>
      </c>
      <c r="MP28" s="16">
        <f t="shared" si="754"/>
        <v>-1</v>
      </c>
      <c r="MQ28" s="16">
        <f t="shared" si="754"/>
        <v>-1</v>
      </c>
      <c r="MR28" s="16">
        <f t="shared" si="754"/>
        <v>-1</v>
      </c>
      <c r="MS28" s="16">
        <f t="shared" si="754"/>
        <v>-1</v>
      </c>
      <c r="MT28" s="16">
        <f t="shared" si="754"/>
        <v>-1</v>
      </c>
      <c r="MU28" s="16">
        <f t="shared" si="754"/>
        <v>-1</v>
      </c>
      <c r="MV28" s="16">
        <f t="shared" si="754"/>
        <v>-1</v>
      </c>
      <c r="MW28" s="16">
        <f t="shared" si="754"/>
        <v>-1</v>
      </c>
      <c r="MX28" s="16">
        <f t="shared" si="754"/>
        <v>-1</v>
      </c>
      <c r="MY28" s="16">
        <f t="shared" si="754"/>
        <v>-1</v>
      </c>
      <c r="MZ28" s="16">
        <f t="shared" si="754"/>
        <v>-1</v>
      </c>
      <c r="NA28" s="16">
        <f t="shared" si="754"/>
        <v>-1</v>
      </c>
      <c r="NB28" s="16">
        <f t="shared" si="754"/>
        <v>-1</v>
      </c>
      <c r="NC28" s="16">
        <f t="shared" si="754"/>
        <v>-1</v>
      </c>
      <c r="ND28" s="16">
        <f t="shared" si="754"/>
        <v>-1</v>
      </c>
      <c r="NE28" s="16">
        <f t="shared" si="754"/>
        <v>-1</v>
      </c>
      <c r="NF28" s="16">
        <f t="shared" si="754"/>
        <v>-1</v>
      </c>
      <c r="NG28" s="16">
        <f t="shared" si="754"/>
        <v>-1</v>
      </c>
      <c r="NH28" s="16">
        <f t="shared" si="754"/>
        <v>-1</v>
      </c>
      <c r="NI28" s="16">
        <f t="shared" si="754"/>
        <v>-1</v>
      </c>
      <c r="NJ28" s="16">
        <f t="shared" si="754"/>
        <v>-1</v>
      </c>
      <c r="NK28" s="16">
        <f t="shared" si="754"/>
        <v>-1</v>
      </c>
      <c r="NL28" s="16">
        <f t="shared" si="754"/>
        <v>-1</v>
      </c>
      <c r="NM28" s="16">
        <f t="shared" si="754"/>
        <v>-1</v>
      </c>
      <c r="NN28" s="16">
        <f t="shared" si="754"/>
        <v>-1</v>
      </c>
      <c r="NO28" s="16">
        <f t="shared" si="754"/>
        <v>-1</v>
      </c>
      <c r="NP28" s="16">
        <f t="shared" si="754"/>
        <v>-1</v>
      </c>
      <c r="NQ28" s="16">
        <f t="shared" si="754"/>
        <v>-1</v>
      </c>
      <c r="NR28" s="16">
        <f t="shared" si="754"/>
        <v>-1</v>
      </c>
      <c r="NS28" s="16">
        <f t="shared" si="754"/>
        <v>-1</v>
      </c>
      <c r="NT28" s="16">
        <f t="shared" si="754"/>
        <v>-1</v>
      </c>
      <c r="NU28" s="16">
        <f t="shared" si="754"/>
        <v>-1</v>
      </c>
      <c r="NV28" s="16">
        <f t="shared" si="754"/>
        <v>-1</v>
      </c>
      <c r="NW28" s="16">
        <f t="shared" si="754"/>
        <v>-1</v>
      </c>
      <c r="NX28" s="16">
        <f t="shared" si="754"/>
        <v>-1</v>
      </c>
      <c r="NY28" s="16">
        <f t="shared" si="754"/>
        <v>-1</v>
      </c>
      <c r="NZ28" s="16">
        <f t="shared" si="754"/>
        <v>-1</v>
      </c>
      <c r="OA28" s="16">
        <f t="shared" si="754"/>
        <v>-1</v>
      </c>
      <c r="OB28" s="16">
        <f t="shared" si="754"/>
        <v>-1</v>
      </c>
      <c r="OC28" s="16">
        <f t="shared" si="754"/>
        <v>-1</v>
      </c>
      <c r="OD28" s="16">
        <f t="shared" si="754"/>
        <v>-1</v>
      </c>
      <c r="OE28" s="16">
        <f t="shared" si="754"/>
        <v>-1</v>
      </c>
      <c r="OF28" s="16">
        <f t="shared" si="754"/>
        <v>-1</v>
      </c>
      <c r="OG28" s="16">
        <f t="shared" si="754"/>
        <v>-1</v>
      </c>
      <c r="OH28" s="16">
        <f t="shared" si="754"/>
        <v>-1</v>
      </c>
      <c r="OI28" s="16">
        <f t="shared" si="754"/>
        <v>-1</v>
      </c>
      <c r="OJ28" s="16">
        <f t="shared" si="754"/>
        <v>-1</v>
      </c>
      <c r="OK28" s="16">
        <f t="shared" si="754"/>
        <v>-1</v>
      </c>
      <c r="OL28" s="16">
        <f t="shared" ref="OL28:QW28" si="755">IF(OK$28&lt;=$K$28,OK$28+$AC$25,OK$28)</f>
        <v>-1</v>
      </c>
      <c r="OM28" s="16">
        <f t="shared" si="755"/>
        <v>-1</v>
      </c>
      <c r="ON28" s="16">
        <f t="shared" si="755"/>
        <v>-1</v>
      </c>
      <c r="OO28" s="16">
        <f t="shared" si="755"/>
        <v>-1</v>
      </c>
      <c r="OP28" s="16">
        <f t="shared" si="755"/>
        <v>-1</v>
      </c>
      <c r="OQ28" s="16">
        <f t="shared" si="755"/>
        <v>-1</v>
      </c>
      <c r="OR28" s="16">
        <f t="shared" si="755"/>
        <v>-1</v>
      </c>
      <c r="OS28" s="16">
        <f t="shared" si="755"/>
        <v>-1</v>
      </c>
      <c r="OT28" s="16">
        <f t="shared" si="755"/>
        <v>-1</v>
      </c>
      <c r="OU28" s="16">
        <f t="shared" si="755"/>
        <v>-1</v>
      </c>
      <c r="OV28" s="16">
        <f t="shared" si="755"/>
        <v>-1</v>
      </c>
      <c r="OW28" s="16">
        <f t="shared" si="755"/>
        <v>-1</v>
      </c>
      <c r="OX28" s="16">
        <f t="shared" si="755"/>
        <v>-1</v>
      </c>
      <c r="OY28" s="16">
        <f t="shared" si="755"/>
        <v>-1</v>
      </c>
      <c r="OZ28" s="16">
        <f t="shared" si="755"/>
        <v>-1</v>
      </c>
      <c r="PA28" s="16">
        <f t="shared" si="755"/>
        <v>-1</v>
      </c>
      <c r="PB28" s="16">
        <f t="shared" si="755"/>
        <v>-1</v>
      </c>
      <c r="PC28" s="16">
        <f t="shared" si="755"/>
        <v>-1</v>
      </c>
      <c r="PD28" s="16">
        <f t="shared" si="755"/>
        <v>-1</v>
      </c>
      <c r="PE28" s="16">
        <f t="shared" si="755"/>
        <v>-1</v>
      </c>
      <c r="PF28" s="16">
        <f t="shared" si="755"/>
        <v>-1</v>
      </c>
      <c r="PG28" s="16">
        <f t="shared" si="755"/>
        <v>-1</v>
      </c>
      <c r="PH28" s="16">
        <f t="shared" si="755"/>
        <v>-1</v>
      </c>
      <c r="PI28" s="16">
        <f t="shared" si="755"/>
        <v>-1</v>
      </c>
      <c r="PJ28" s="16">
        <f t="shared" si="755"/>
        <v>-1</v>
      </c>
      <c r="PK28" s="16">
        <f t="shared" si="755"/>
        <v>-1</v>
      </c>
      <c r="PL28" s="16">
        <f t="shared" si="755"/>
        <v>-1</v>
      </c>
      <c r="PM28" s="16">
        <f t="shared" si="755"/>
        <v>-1</v>
      </c>
      <c r="PN28" s="16">
        <f t="shared" si="755"/>
        <v>-1</v>
      </c>
      <c r="PO28" s="16">
        <f t="shared" si="755"/>
        <v>-1</v>
      </c>
      <c r="PP28" s="16">
        <f t="shared" si="755"/>
        <v>-1</v>
      </c>
      <c r="PQ28" s="16">
        <f t="shared" si="755"/>
        <v>-1</v>
      </c>
      <c r="PR28" s="16">
        <f t="shared" si="755"/>
        <v>-1</v>
      </c>
      <c r="PS28" s="16">
        <f t="shared" si="755"/>
        <v>-1</v>
      </c>
      <c r="PT28" s="16">
        <f t="shared" si="755"/>
        <v>-1</v>
      </c>
      <c r="PU28" s="16">
        <f t="shared" si="755"/>
        <v>-1</v>
      </c>
      <c r="PV28" s="16">
        <f t="shared" si="755"/>
        <v>-1</v>
      </c>
      <c r="PW28" s="16">
        <f t="shared" si="755"/>
        <v>-1</v>
      </c>
      <c r="PX28" s="16">
        <f t="shared" si="755"/>
        <v>-1</v>
      </c>
      <c r="PY28" s="16">
        <f t="shared" si="755"/>
        <v>-1</v>
      </c>
      <c r="PZ28" s="16">
        <f t="shared" si="755"/>
        <v>-1</v>
      </c>
      <c r="QA28" s="16">
        <f t="shared" si="755"/>
        <v>-1</v>
      </c>
      <c r="QB28" s="16">
        <f t="shared" si="755"/>
        <v>-1</v>
      </c>
      <c r="QC28" s="16">
        <f t="shared" si="755"/>
        <v>-1</v>
      </c>
      <c r="QD28" s="16">
        <f t="shared" si="755"/>
        <v>-1</v>
      </c>
      <c r="QE28" s="16">
        <f t="shared" si="755"/>
        <v>-1</v>
      </c>
      <c r="QF28" s="16">
        <f t="shared" si="755"/>
        <v>-1</v>
      </c>
      <c r="QG28" s="16">
        <f t="shared" si="755"/>
        <v>-1</v>
      </c>
      <c r="QH28" s="16">
        <f t="shared" si="755"/>
        <v>-1</v>
      </c>
      <c r="QI28" s="16">
        <f t="shared" si="755"/>
        <v>-1</v>
      </c>
      <c r="QJ28" s="16">
        <f t="shared" si="755"/>
        <v>-1</v>
      </c>
      <c r="QK28" s="16">
        <f t="shared" si="755"/>
        <v>-1</v>
      </c>
      <c r="QL28" s="16">
        <f t="shared" si="755"/>
        <v>-1</v>
      </c>
      <c r="QM28" s="16">
        <f t="shared" si="755"/>
        <v>-1</v>
      </c>
      <c r="QN28" s="16">
        <f t="shared" si="755"/>
        <v>-1</v>
      </c>
      <c r="QO28" s="16">
        <f t="shared" si="755"/>
        <v>-1</v>
      </c>
      <c r="QP28" s="16">
        <f t="shared" si="755"/>
        <v>-1</v>
      </c>
      <c r="QQ28" s="16">
        <f t="shared" si="755"/>
        <v>-1</v>
      </c>
      <c r="QR28" s="16">
        <f t="shared" si="755"/>
        <v>-1</v>
      </c>
      <c r="QS28" s="16">
        <f t="shared" si="755"/>
        <v>-1</v>
      </c>
      <c r="QT28" s="16">
        <f t="shared" si="755"/>
        <v>-1</v>
      </c>
      <c r="QU28" s="16">
        <f t="shared" si="755"/>
        <v>-1</v>
      </c>
      <c r="QV28" s="16">
        <f t="shared" si="755"/>
        <v>-1</v>
      </c>
      <c r="QW28" s="16">
        <f t="shared" si="755"/>
        <v>-1</v>
      </c>
      <c r="QX28" s="16">
        <f t="shared" ref="QX28:TI28" si="756">IF(QW$28&lt;=$K$28,QW$28+$AC$25,QW$28)</f>
        <v>-1</v>
      </c>
      <c r="QY28" s="16">
        <f t="shared" si="756"/>
        <v>-1</v>
      </c>
      <c r="QZ28" s="16">
        <f t="shared" si="756"/>
        <v>-1</v>
      </c>
      <c r="RA28" s="16">
        <f t="shared" si="756"/>
        <v>-1</v>
      </c>
      <c r="RB28" s="16">
        <f t="shared" si="756"/>
        <v>-1</v>
      </c>
      <c r="RC28" s="16">
        <f t="shared" si="756"/>
        <v>-1</v>
      </c>
      <c r="RD28" s="16">
        <f t="shared" si="756"/>
        <v>-1</v>
      </c>
      <c r="RE28" s="16">
        <f t="shared" si="756"/>
        <v>-1</v>
      </c>
      <c r="RF28" s="16">
        <f t="shared" si="756"/>
        <v>-1</v>
      </c>
      <c r="RG28" s="16">
        <f t="shared" si="756"/>
        <v>-1</v>
      </c>
      <c r="RH28" s="16">
        <f t="shared" si="756"/>
        <v>-1</v>
      </c>
      <c r="RI28" s="16">
        <f t="shared" si="756"/>
        <v>-1</v>
      </c>
      <c r="RJ28" s="16">
        <f t="shared" si="756"/>
        <v>-1</v>
      </c>
      <c r="RK28" s="16">
        <f t="shared" si="756"/>
        <v>-1</v>
      </c>
      <c r="RL28" s="16">
        <f t="shared" si="756"/>
        <v>-1</v>
      </c>
      <c r="RM28" s="16">
        <f t="shared" si="756"/>
        <v>-1</v>
      </c>
      <c r="RN28" s="16">
        <f t="shared" si="756"/>
        <v>-1</v>
      </c>
      <c r="RO28" s="16">
        <f t="shared" si="756"/>
        <v>-1</v>
      </c>
      <c r="RP28" s="16">
        <f t="shared" si="756"/>
        <v>-1</v>
      </c>
      <c r="RQ28" s="16">
        <f t="shared" si="756"/>
        <v>-1</v>
      </c>
      <c r="RR28" s="16">
        <f t="shared" si="756"/>
        <v>-1</v>
      </c>
      <c r="RS28" s="16">
        <f t="shared" si="756"/>
        <v>-1</v>
      </c>
      <c r="RT28" s="16">
        <f t="shared" si="756"/>
        <v>-1</v>
      </c>
      <c r="RU28" s="16">
        <f t="shared" si="756"/>
        <v>-1</v>
      </c>
      <c r="RV28" s="16">
        <f t="shared" si="756"/>
        <v>-1</v>
      </c>
      <c r="RW28" s="16">
        <f t="shared" si="756"/>
        <v>-1</v>
      </c>
      <c r="RX28" s="16">
        <f t="shared" si="756"/>
        <v>-1</v>
      </c>
      <c r="RY28" s="16">
        <f t="shared" si="756"/>
        <v>-1</v>
      </c>
      <c r="RZ28" s="16">
        <f t="shared" si="756"/>
        <v>-1</v>
      </c>
      <c r="SA28" s="16">
        <f t="shared" si="756"/>
        <v>-1</v>
      </c>
      <c r="SB28" s="16">
        <f t="shared" si="756"/>
        <v>-1</v>
      </c>
      <c r="SC28" s="16">
        <f t="shared" si="756"/>
        <v>-1</v>
      </c>
      <c r="SD28" s="16">
        <f t="shared" si="756"/>
        <v>-1</v>
      </c>
      <c r="SE28" s="16">
        <f t="shared" si="756"/>
        <v>-1</v>
      </c>
      <c r="SF28" s="16">
        <f t="shared" si="756"/>
        <v>-1</v>
      </c>
      <c r="SG28" s="16">
        <f t="shared" si="756"/>
        <v>-1</v>
      </c>
      <c r="SH28" s="16">
        <f t="shared" si="756"/>
        <v>-1</v>
      </c>
      <c r="SI28" s="16">
        <f t="shared" si="756"/>
        <v>-1</v>
      </c>
      <c r="SJ28" s="16">
        <f t="shared" si="756"/>
        <v>-1</v>
      </c>
      <c r="SK28" s="16">
        <f t="shared" si="756"/>
        <v>-1</v>
      </c>
      <c r="SL28" s="16">
        <f t="shared" si="756"/>
        <v>-1</v>
      </c>
      <c r="SM28" s="16">
        <f t="shared" si="756"/>
        <v>-1</v>
      </c>
      <c r="SN28" s="16">
        <f t="shared" si="756"/>
        <v>-1</v>
      </c>
      <c r="SO28" s="16">
        <f t="shared" si="756"/>
        <v>-1</v>
      </c>
      <c r="SP28" s="16">
        <f t="shared" si="756"/>
        <v>-1</v>
      </c>
      <c r="SQ28" s="16">
        <f t="shared" si="756"/>
        <v>-1</v>
      </c>
      <c r="SR28" s="16">
        <f t="shared" si="756"/>
        <v>-1</v>
      </c>
      <c r="SS28" s="16">
        <f t="shared" si="756"/>
        <v>-1</v>
      </c>
      <c r="ST28" s="16">
        <f t="shared" si="756"/>
        <v>-1</v>
      </c>
      <c r="SU28" s="16">
        <f t="shared" si="756"/>
        <v>-1</v>
      </c>
      <c r="SV28" s="16">
        <f t="shared" si="756"/>
        <v>-1</v>
      </c>
      <c r="SW28" s="16">
        <f t="shared" si="756"/>
        <v>-1</v>
      </c>
      <c r="SX28" s="16">
        <f t="shared" si="756"/>
        <v>-1</v>
      </c>
      <c r="SY28" s="16">
        <f t="shared" si="756"/>
        <v>-1</v>
      </c>
      <c r="SZ28" s="16">
        <f t="shared" si="756"/>
        <v>-1</v>
      </c>
      <c r="TA28" s="16">
        <f t="shared" si="756"/>
        <v>-1</v>
      </c>
      <c r="TB28" s="16">
        <f t="shared" si="756"/>
        <v>-1</v>
      </c>
      <c r="TC28" s="16">
        <f t="shared" si="756"/>
        <v>-1</v>
      </c>
      <c r="TD28" s="16">
        <f t="shared" si="756"/>
        <v>-1</v>
      </c>
      <c r="TE28" s="16">
        <f t="shared" si="756"/>
        <v>-1</v>
      </c>
      <c r="TF28" s="16">
        <f t="shared" si="756"/>
        <v>-1</v>
      </c>
      <c r="TG28" s="16">
        <f t="shared" si="756"/>
        <v>-1</v>
      </c>
      <c r="TH28" s="16">
        <f t="shared" si="756"/>
        <v>-1</v>
      </c>
      <c r="TI28" s="16">
        <f t="shared" si="756"/>
        <v>-1</v>
      </c>
      <c r="TJ28" s="16">
        <f t="shared" ref="TJ28:VU28" si="757">IF(TI$28&lt;=$K$28,TI$28+$AC$25,TI$28)</f>
        <v>-1</v>
      </c>
      <c r="TK28" s="16">
        <f t="shared" si="757"/>
        <v>-1</v>
      </c>
      <c r="TL28" s="16">
        <f t="shared" si="757"/>
        <v>-1</v>
      </c>
      <c r="TM28" s="16">
        <f t="shared" si="757"/>
        <v>-1</v>
      </c>
      <c r="TN28" s="16">
        <f t="shared" si="757"/>
        <v>-1</v>
      </c>
      <c r="TO28" s="16">
        <f t="shared" si="757"/>
        <v>-1</v>
      </c>
      <c r="TP28" s="16">
        <f t="shared" si="757"/>
        <v>-1</v>
      </c>
      <c r="TQ28" s="16">
        <f t="shared" si="757"/>
        <v>-1</v>
      </c>
      <c r="TR28" s="16">
        <f t="shared" si="757"/>
        <v>-1</v>
      </c>
      <c r="TS28" s="16">
        <f t="shared" si="757"/>
        <v>-1</v>
      </c>
      <c r="TT28" s="16">
        <f t="shared" si="757"/>
        <v>-1</v>
      </c>
      <c r="TU28" s="16">
        <f t="shared" si="757"/>
        <v>-1</v>
      </c>
      <c r="TV28" s="16">
        <f t="shared" si="757"/>
        <v>-1</v>
      </c>
      <c r="TW28" s="16">
        <f t="shared" si="757"/>
        <v>-1</v>
      </c>
      <c r="TX28" s="16">
        <f t="shared" si="757"/>
        <v>-1</v>
      </c>
      <c r="TY28" s="16">
        <f t="shared" si="757"/>
        <v>-1</v>
      </c>
      <c r="TZ28" s="16">
        <f t="shared" si="757"/>
        <v>-1</v>
      </c>
      <c r="UA28" s="16">
        <f t="shared" si="757"/>
        <v>-1</v>
      </c>
      <c r="UB28" s="16">
        <f t="shared" si="757"/>
        <v>-1</v>
      </c>
      <c r="UC28" s="16">
        <f t="shared" si="757"/>
        <v>-1</v>
      </c>
      <c r="UD28" s="16">
        <f t="shared" si="757"/>
        <v>-1</v>
      </c>
      <c r="UE28" s="16">
        <f t="shared" si="757"/>
        <v>-1</v>
      </c>
      <c r="UF28" s="16">
        <f t="shared" si="757"/>
        <v>-1</v>
      </c>
      <c r="UG28" s="16">
        <f t="shared" si="757"/>
        <v>-1</v>
      </c>
      <c r="UH28" s="16">
        <f t="shared" si="757"/>
        <v>-1</v>
      </c>
      <c r="UI28" s="16">
        <f t="shared" si="757"/>
        <v>-1</v>
      </c>
      <c r="UJ28" s="16">
        <f t="shared" si="757"/>
        <v>-1</v>
      </c>
      <c r="UK28" s="16">
        <f t="shared" si="757"/>
        <v>-1</v>
      </c>
      <c r="UL28" s="16">
        <f t="shared" si="757"/>
        <v>-1</v>
      </c>
      <c r="UM28" s="16">
        <f t="shared" si="757"/>
        <v>-1</v>
      </c>
      <c r="UN28" s="16">
        <f t="shared" si="757"/>
        <v>-1</v>
      </c>
      <c r="UO28" s="16">
        <f t="shared" si="757"/>
        <v>-1</v>
      </c>
      <c r="UP28" s="16">
        <f t="shared" si="757"/>
        <v>-1</v>
      </c>
      <c r="UQ28" s="16">
        <f t="shared" si="757"/>
        <v>-1</v>
      </c>
      <c r="UR28" s="16">
        <f t="shared" si="757"/>
        <v>-1</v>
      </c>
      <c r="US28" s="16">
        <f t="shared" si="757"/>
        <v>-1</v>
      </c>
      <c r="UT28" s="16">
        <f t="shared" si="757"/>
        <v>-1</v>
      </c>
      <c r="UU28" s="16">
        <f t="shared" si="757"/>
        <v>-1</v>
      </c>
      <c r="UV28" s="16">
        <f t="shared" si="757"/>
        <v>-1</v>
      </c>
      <c r="UW28" s="16">
        <f t="shared" si="757"/>
        <v>-1</v>
      </c>
      <c r="UX28" s="16">
        <f t="shared" si="757"/>
        <v>-1</v>
      </c>
      <c r="UY28" s="16">
        <f t="shared" si="757"/>
        <v>-1</v>
      </c>
      <c r="UZ28" s="16">
        <f t="shared" si="757"/>
        <v>-1</v>
      </c>
      <c r="VA28" s="16">
        <f t="shared" si="757"/>
        <v>-1</v>
      </c>
      <c r="VB28" s="16">
        <f t="shared" si="757"/>
        <v>-1</v>
      </c>
      <c r="VC28" s="16">
        <f t="shared" si="757"/>
        <v>-1</v>
      </c>
      <c r="VD28" s="16">
        <f t="shared" si="757"/>
        <v>-1</v>
      </c>
      <c r="VE28" s="16">
        <f t="shared" si="757"/>
        <v>-1</v>
      </c>
      <c r="VF28" s="16">
        <f t="shared" si="757"/>
        <v>-1</v>
      </c>
      <c r="VG28" s="16">
        <f t="shared" si="757"/>
        <v>-1</v>
      </c>
      <c r="VH28" s="16">
        <f t="shared" si="757"/>
        <v>-1</v>
      </c>
      <c r="VI28" s="16">
        <f t="shared" si="757"/>
        <v>-1</v>
      </c>
      <c r="VJ28" s="16">
        <f t="shared" si="757"/>
        <v>-1</v>
      </c>
      <c r="VK28" s="16">
        <f t="shared" si="757"/>
        <v>-1</v>
      </c>
      <c r="VL28" s="16">
        <f t="shared" si="757"/>
        <v>-1</v>
      </c>
      <c r="VM28" s="16">
        <f t="shared" si="757"/>
        <v>-1</v>
      </c>
      <c r="VN28" s="16">
        <f t="shared" si="757"/>
        <v>-1</v>
      </c>
      <c r="VO28" s="16">
        <f t="shared" si="757"/>
        <v>-1</v>
      </c>
      <c r="VP28" s="16">
        <f t="shared" si="757"/>
        <v>-1</v>
      </c>
      <c r="VQ28" s="16">
        <f t="shared" si="757"/>
        <v>-1</v>
      </c>
      <c r="VR28" s="16">
        <f t="shared" si="757"/>
        <v>-1</v>
      </c>
      <c r="VS28" s="16">
        <f t="shared" si="757"/>
        <v>-1</v>
      </c>
      <c r="VT28" s="16">
        <f t="shared" si="757"/>
        <v>-1</v>
      </c>
      <c r="VU28" s="16">
        <f t="shared" si="757"/>
        <v>-1</v>
      </c>
      <c r="VV28" s="16">
        <f t="shared" ref="VV28:YG28" si="758">IF(VU$28&lt;=$K$28,VU$28+$AC$25,VU$28)</f>
        <v>-1</v>
      </c>
      <c r="VW28" s="16">
        <f t="shared" si="758"/>
        <v>-1</v>
      </c>
      <c r="VX28" s="16">
        <f t="shared" si="758"/>
        <v>-1</v>
      </c>
      <c r="VY28" s="16">
        <f t="shared" si="758"/>
        <v>-1</v>
      </c>
      <c r="VZ28" s="16">
        <f t="shared" si="758"/>
        <v>-1</v>
      </c>
      <c r="WA28" s="16">
        <f t="shared" si="758"/>
        <v>-1</v>
      </c>
      <c r="WB28" s="16">
        <f t="shared" si="758"/>
        <v>-1</v>
      </c>
      <c r="WC28" s="16">
        <f t="shared" si="758"/>
        <v>-1</v>
      </c>
      <c r="WD28" s="16">
        <f t="shared" si="758"/>
        <v>-1</v>
      </c>
      <c r="WE28" s="16">
        <f t="shared" si="758"/>
        <v>-1</v>
      </c>
      <c r="WF28" s="16">
        <f t="shared" si="758"/>
        <v>-1</v>
      </c>
      <c r="WG28" s="16">
        <f t="shared" si="758"/>
        <v>-1</v>
      </c>
      <c r="WH28" s="16">
        <f t="shared" si="758"/>
        <v>-1</v>
      </c>
      <c r="WI28" s="16">
        <f t="shared" si="758"/>
        <v>-1</v>
      </c>
      <c r="WJ28" s="16">
        <f t="shared" si="758"/>
        <v>-1</v>
      </c>
      <c r="WK28" s="16">
        <f t="shared" si="758"/>
        <v>-1</v>
      </c>
      <c r="WL28" s="16">
        <f t="shared" si="758"/>
        <v>-1</v>
      </c>
      <c r="WM28" s="16">
        <f t="shared" si="758"/>
        <v>-1</v>
      </c>
      <c r="WN28" s="16">
        <f t="shared" si="758"/>
        <v>-1</v>
      </c>
      <c r="WO28" s="16">
        <f t="shared" si="758"/>
        <v>-1</v>
      </c>
      <c r="WP28" s="16">
        <f t="shared" si="758"/>
        <v>-1</v>
      </c>
      <c r="WQ28" s="16">
        <f t="shared" si="758"/>
        <v>-1</v>
      </c>
      <c r="WR28" s="16">
        <f t="shared" si="758"/>
        <v>-1</v>
      </c>
      <c r="WS28" s="16">
        <f t="shared" si="758"/>
        <v>-1</v>
      </c>
      <c r="WT28" s="16">
        <f t="shared" si="758"/>
        <v>-1</v>
      </c>
      <c r="WU28" s="16">
        <f t="shared" si="758"/>
        <v>-1</v>
      </c>
      <c r="WV28" s="16">
        <f t="shared" si="758"/>
        <v>-1</v>
      </c>
      <c r="WW28" s="16">
        <f t="shared" si="758"/>
        <v>-1</v>
      </c>
      <c r="WX28" s="16">
        <f t="shared" si="758"/>
        <v>-1</v>
      </c>
      <c r="WY28" s="16">
        <f t="shared" si="758"/>
        <v>-1</v>
      </c>
      <c r="WZ28" s="16">
        <f t="shared" si="758"/>
        <v>-1</v>
      </c>
      <c r="XA28" s="16">
        <f t="shared" si="758"/>
        <v>-1</v>
      </c>
      <c r="XB28" s="16">
        <f t="shared" si="758"/>
        <v>-1</v>
      </c>
      <c r="XC28" s="16">
        <f t="shared" si="758"/>
        <v>-1</v>
      </c>
      <c r="XD28" s="16">
        <f t="shared" si="758"/>
        <v>-1</v>
      </c>
      <c r="XE28" s="16">
        <f t="shared" si="758"/>
        <v>-1</v>
      </c>
      <c r="XF28" s="16">
        <f t="shared" si="758"/>
        <v>-1</v>
      </c>
      <c r="XG28" s="16">
        <f t="shared" si="758"/>
        <v>-1</v>
      </c>
      <c r="XH28" s="16">
        <f t="shared" si="758"/>
        <v>-1</v>
      </c>
      <c r="XI28" s="16">
        <f t="shared" si="758"/>
        <v>-1</v>
      </c>
      <c r="XJ28" s="16">
        <f t="shared" si="758"/>
        <v>-1</v>
      </c>
      <c r="XK28" s="16">
        <f t="shared" si="758"/>
        <v>-1</v>
      </c>
      <c r="XL28" s="16">
        <f t="shared" si="758"/>
        <v>-1</v>
      </c>
      <c r="XM28" s="16">
        <f t="shared" si="758"/>
        <v>-1</v>
      </c>
      <c r="XN28" s="16">
        <f t="shared" si="758"/>
        <v>-1</v>
      </c>
      <c r="XO28" s="16">
        <f t="shared" si="758"/>
        <v>-1</v>
      </c>
      <c r="XP28" s="16">
        <f t="shared" si="758"/>
        <v>-1</v>
      </c>
      <c r="XQ28" s="16">
        <f t="shared" si="758"/>
        <v>-1</v>
      </c>
      <c r="XR28" s="16">
        <f t="shared" si="758"/>
        <v>-1</v>
      </c>
      <c r="XS28" s="16">
        <f t="shared" si="758"/>
        <v>-1</v>
      </c>
      <c r="XT28" s="16">
        <f t="shared" si="758"/>
        <v>-1</v>
      </c>
      <c r="XU28" s="16">
        <f t="shared" si="758"/>
        <v>-1</v>
      </c>
      <c r="XV28" s="16">
        <f t="shared" si="758"/>
        <v>-1</v>
      </c>
      <c r="XW28" s="16">
        <f t="shared" si="758"/>
        <v>-1</v>
      </c>
      <c r="XX28" s="16">
        <f t="shared" si="758"/>
        <v>-1</v>
      </c>
      <c r="XY28" s="16">
        <f t="shared" si="758"/>
        <v>-1</v>
      </c>
      <c r="XZ28" s="16">
        <f t="shared" si="758"/>
        <v>-1</v>
      </c>
      <c r="YA28" s="16">
        <f t="shared" si="758"/>
        <v>-1</v>
      </c>
      <c r="YB28" s="16">
        <f t="shared" si="758"/>
        <v>-1</v>
      </c>
      <c r="YC28" s="16">
        <f t="shared" si="758"/>
        <v>-1</v>
      </c>
      <c r="YD28" s="16">
        <f t="shared" si="758"/>
        <v>-1</v>
      </c>
      <c r="YE28" s="16">
        <f t="shared" si="758"/>
        <v>-1</v>
      </c>
      <c r="YF28" s="16">
        <f t="shared" si="758"/>
        <v>-1</v>
      </c>
      <c r="YG28" s="16">
        <f t="shared" si="758"/>
        <v>-1</v>
      </c>
      <c r="YH28" s="16">
        <f t="shared" ref="YH28:AAS28" si="759">IF(YG$28&lt;=$K$28,YG$28+$AC$25,YG$28)</f>
        <v>-1</v>
      </c>
      <c r="YI28" s="16">
        <f t="shared" si="759"/>
        <v>-1</v>
      </c>
      <c r="YJ28" s="16">
        <f t="shared" si="759"/>
        <v>-1</v>
      </c>
      <c r="YK28" s="16">
        <f t="shared" si="759"/>
        <v>-1</v>
      </c>
      <c r="YL28" s="16">
        <f t="shared" si="759"/>
        <v>-1</v>
      </c>
      <c r="YM28" s="16">
        <f t="shared" si="759"/>
        <v>-1</v>
      </c>
      <c r="YN28" s="16">
        <f t="shared" si="759"/>
        <v>-1</v>
      </c>
      <c r="YO28" s="16">
        <f t="shared" si="759"/>
        <v>-1</v>
      </c>
      <c r="YP28" s="16">
        <f t="shared" si="759"/>
        <v>-1</v>
      </c>
      <c r="YQ28" s="16">
        <f t="shared" si="759"/>
        <v>-1</v>
      </c>
      <c r="YR28" s="16">
        <f t="shared" si="759"/>
        <v>-1</v>
      </c>
      <c r="YS28" s="16">
        <f t="shared" si="759"/>
        <v>-1</v>
      </c>
      <c r="YT28" s="16">
        <f t="shared" si="759"/>
        <v>-1</v>
      </c>
      <c r="YU28" s="16">
        <f t="shared" si="759"/>
        <v>-1</v>
      </c>
      <c r="YV28" s="16">
        <f t="shared" si="759"/>
        <v>-1</v>
      </c>
      <c r="YW28" s="16">
        <f t="shared" si="759"/>
        <v>-1</v>
      </c>
      <c r="YX28" s="16">
        <f t="shared" si="759"/>
        <v>-1</v>
      </c>
      <c r="YY28" s="16">
        <f t="shared" si="759"/>
        <v>-1</v>
      </c>
      <c r="YZ28" s="16">
        <f t="shared" si="759"/>
        <v>-1</v>
      </c>
      <c r="ZA28" s="16">
        <f t="shared" si="759"/>
        <v>-1</v>
      </c>
      <c r="ZB28" s="16">
        <f t="shared" si="759"/>
        <v>-1</v>
      </c>
      <c r="ZC28" s="16">
        <f t="shared" si="759"/>
        <v>-1</v>
      </c>
      <c r="ZD28" s="16">
        <f t="shared" si="759"/>
        <v>-1</v>
      </c>
      <c r="ZE28" s="16">
        <f t="shared" si="759"/>
        <v>-1</v>
      </c>
      <c r="ZF28" s="16">
        <f t="shared" si="759"/>
        <v>-1</v>
      </c>
      <c r="ZG28" s="16">
        <f t="shared" si="759"/>
        <v>-1</v>
      </c>
      <c r="ZH28" s="16">
        <f t="shared" si="759"/>
        <v>-1</v>
      </c>
      <c r="ZI28" s="16">
        <f t="shared" si="759"/>
        <v>-1</v>
      </c>
      <c r="ZJ28" s="16">
        <f t="shared" si="759"/>
        <v>-1</v>
      </c>
      <c r="ZK28" s="16">
        <f t="shared" si="759"/>
        <v>-1</v>
      </c>
      <c r="ZL28" s="16">
        <f t="shared" si="759"/>
        <v>-1</v>
      </c>
      <c r="ZM28" s="16">
        <f t="shared" si="759"/>
        <v>-1</v>
      </c>
      <c r="ZN28" s="16">
        <f t="shared" si="759"/>
        <v>-1</v>
      </c>
      <c r="ZO28" s="16">
        <f t="shared" si="759"/>
        <v>-1</v>
      </c>
      <c r="ZP28" s="16">
        <f t="shared" si="759"/>
        <v>-1</v>
      </c>
      <c r="ZQ28" s="16">
        <f t="shared" si="759"/>
        <v>-1</v>
      </c>
      <c r="ZR28" s="16">
        <f t="shared" si="759"/>
        <v>-1</v>
      </c>
      <c r="ZS28" s="16">
        <f t="shared" si="759"/>
        <v>-1</v>
      </c>
      <c r="ZT28" s="16">
        <f t="shared" si="759"/>
        <v>-1</v>
      </c>
      <c r="ZU28" s="16">
        <f t="shared" si="759"/>
        <v>-1</v>
      </c>
      <c r="ZV28" s="16">
        <f t="shared" si="759"/>
        <v>-1</v>
      </c>
      <c r="ZW28" s="16">
        <f t="shared" si="759"/>
        <v>-1</v>
      </c>
      <c r="ZX28" s="16">
        <f t="shared" si="759"/>
        <v>-1</v>
      </c>
      <c r="ZY28" s="16">
        <f t="shared" si="759"/>
        <v>-1</v>
      </c>
      <c r="ZZ28" s="16">
        <f t="shared" si="759"/>
        <v>-1</v>
      </c>
      <c r="AAA28" s="16">
        <f t="shared" si="759"/>
        <v>-1</v>
      </c>
      <c r="AAB28" s="16">
        <f t="shared" si="759"/>
        <v>-1</v>
      </c>
      <c r="AAC28" s="16">
        <f t="shared" si="759"/>
        <v>-1</v>
      </c>
      <c r="AAD28" s="16">
        <f t="shared" si="759"/>
        <v>-1</v>
      </c>
      <c r="AAE28" s="16">
        <f t="shared" si="759"/>
        <v>-1</v>
      </c>
      <c r="AAF28" s="16">
        <f t="shared" si="759"/>
        <v>-1</v>
      </c>
      <c r="AAG28" s="16">
        <f t="shared" si="759"/>
        <v>-1</v>
      </c>
      <c r="AAH28" s="16">
        <f t="shared" si="759"/>
        <v>-1</v>
      </c>
      <c r="AAI28" s="16">
        <f t="shared" si="759"/>
        <v>-1</v>
      </c>
      <c r="AAJ28" s="16">
        <f t="shared" si="759"/>
        <v>-1</v>
      </c>
      <c r="AAK28" s="16">
        <f t="shared" si="759"/>
        <v>-1</v>
      </c>
      <c r="AAL28" s="16">
        <f t="shared" si="759"/>
        <v>-1</v>
      </c>
      <c r="AAM28" s="16">
        <f t="shared" si="759"/>
        <v>-1</v>
      </c>
      <c r="AAN28" s="16">
        <f t="shared" si="759"/>
        <v>-1</v>
      </c>
      <c r="AAO28" s="16">
        <f t="shared" si="759"/>
        <v>-1</v>
      </c>
      <c r="AAP28" s="16">
        <f t="shared" si="759"/>
        <v>-1</v>
      </c>
      <c r="AAQ28" s="16">
        <f t="shared" si="759"/>
        <v>-1</v>
      </c>
      <c r="AAR28" s="16">
        <f t="shared" si="759"/>
        <v>-1</v>
      </c>
      <c r="AAS28" s="16">
        <f t="shared" si="759"/>
        <v>-1</v>
      </c>
      <c r="AAT28" s="16">
        <f t="shared" ref="AAT28:ACZ28" si="760">IF(AAS$28&lt;=$K$28,AAS$28+$AC$25,AAS$28)</f>
        <v>-1</v>
      </c>
      <c r="AAU28" s="16">
        <f t="shared" si="760"/>
        <v>-1</v>
      </c>
      <c r="AAV28" s="16">
        <f t="shared" si="760"/>
        <v>-1</v>
      </c>
      <c r="AAW28" s="16">
        <f t="shared" si="760"/>
        <v>-1</v>
      </c>
      <c r="AAX28" s="16">
        <f t="shared" si="760"/>
        <v>-1</v>
      </c>
      <c r="AAY28" s="16">
        <f t="shared" si="760"/>
        <v>-1</v>
      </c>
      <c r="AAZ28" s="16">
        <f t="shared" si="760"/>
        <v>-1</v>
      </c>
      <c r="ABA28" s="16">
        <f t="shared" si="760"/>
        <v>-1</v>
      </c>
      <c r="ABB28" s="16">
        <f t="shared" si="760"/>
        <v>-1</v>
      </c>
      <c r="ABC28" s="16">
        <f t="shared" si="760"/>
        <v>-1</v>
      </c>
      <c r="ABD28" s="16">
        <f t="shared" si="760"/>
        <v>-1</v>
      </c>
      <c r="ABE28" s="16">
        <f t="shared" si="760"/>
        <v>-1</v>
      </c>
      <c r="ABF28" s="16">
        <f t="shared" si="760"/>
        <v>-1</v>
      </c>
      <c r="ABG28" s="16">
        <f t="shared" si="760"/>
        <v>-1</v>
      </c>
      <c r="ABH28" s="16">
        <f t="shared" si="760"/>
        <v>-1</v>
      </c>
      <c r="ABI28" s="16">
        <f t="shared" si="760"/>
        <v>-1</v>
      </c>
      <c r="ABJ28" s="16">
        <f t="shared" si="760"/>
        <v>-1</v>
      </c>
      <c r="ABK28" s="16">
        <f t="shared" si="760"/>
        <v>-1</v>
      </c>
      <c r="ABL28" s="16">
        <f t="shared" si="760"/>
        <v>-1</v>
      </c>
      <c r="ABM28" s="16">
        <f t="shared" si="760"/>
        <v>-1</v>
      </c>
      <c r="ABN28" s="16">
        <f t="shared" si="760"/>
        <v>-1</v>
      </c>
      <c r="ABO28" s="16">
        <f t="shared" si="760"/>
        <v>-1</v>
      </c>
      <c r="ABP28" s="16">
        <f t="shared" si="760"/>
        <v>-1</v>
      </c>
      <c r="ABQ28" s="16">
        <f t="shared" si="760"/>
        <v>-1</v>
      </c>
      <c r="ABR28" s="16">
        <f t="shared" si="760"/>
        <v>-1</v>
      </c>
      <c r="ABS28" s="16">
        <f t="shared" si="760"/>
        <v>-1</v>
      </c>
      <c r="ABT28" s="16">
        <f t="shared" si="760"/>
        <v>-1</v>
      </c>
      <c r="ABU28" s="16">
        <f t="shared" si="760"/>
        <v>-1</v>
      </c>
      <c r="ABV28" s="16">
        <f t="shared" si="760"/>
        <v>-1</v>
      </c>
      <c r="ABW28" s="16">
        <f t="shared" si="760"/>
        <v>-1</v>
      </c>
      <c r="ABX28" s="16">
        <f t="shared" si="760"/>
        <v>-1</v>
      </c>
      <c r="ABY28" s="16">
        <f t="shared" si="760"/>
        <v>-1</v>
      </c>
      <c r="ABZ28" s="16">
        <f t="shared" si="760"/>
        <v>-1</v>
      </c>
      <c r="ACA28" s="16">
        <f t="shared" si="760"/>
        <v>-1</v>
      </c>
      <c r="ACB28" s="16">
        <f t="shared" si="760"/>
        <v>-1</v>
      </c>
      <c r="ACC28" s="16">
        <f t="shared" si="760"/>
        <v>-1</v>
      </c>
      <c r="ACD28" s="16">
        <f t="shared" si="760"/>
        <v>-1</v>
      </c>
      <c r="ACE28" s="16">
        <f t="shared" si="760"/>
        <v>-1</v>
      </c>
      <c r="ACF28" s="16">
        <f t="shared" si="760"/>
        <v>-1</v>
      </c>
      <c r="ACG28" s="16">
        <f t="shared" si="760"/>
        <v>-1</v>
      </c>
      <c r="ACH28" s="16">
        <f t="shared" si="760"/>
        <v>-1</v>
      </c>
      <c r="ACI28" s="16">
        <f t="shared" si="760"/>
        <v>-1</v>
      </c>
      <c r="ACJ28" s="16">
        <f t="shared" si="760"/>
        <v>-1</v>
      </c>
      <c r="ACK28" s="16">
        <f t="shared" si="760"/>
        <v>-1</v>
      </c>
      <c r="ACL28" s="16">
        <f t="shared" si="760"/>
        <v>-1</v>
      </c>
      <c r="ACM28" s="16">
        <f t="shared" si="760"/>
        <v>-1</v>
      </c>
      <c r="ACN28" s="16">
        <f t="shared" si="760"/>
        <v>-1</v>
      </c>
      <c r="ACO28" s="16">
        <f t="shared" si="760"/>
        <v>-1</v>
      </c>
      <c r="ACP28" s="16">
        <f t="shared" si="760"/>
        <v>-1</v>
      </c>
      <c r="ACQ28" s="16">
        <f t="shared" si="760"/>
        <v>-1</v>
      </c>
      <c r="ACR28" s="16">
        <f t="shared" si="760"/>
        <v>-1</v>
      </c>
      <c r="ACS28" s="16">
        <f t="shared" si="760"/>
        <v>-1</v>
      </c>
      <c r="ACT28" s="16">
        <f t="shared" si="760"/>
        <v>-1</v>
      </c>
      <c r="ACU28" s="16">
        <f t="shared" si="760"/>
        <v>-1</v>
      </c>
      <c r="ACV28" s="16">
        <f t="shared" si="760"/>
        <v>-1</v>
      </c>
      <c r="ACW28" s="16">
        <f t="shared" si="760"/>
        <v>-1</v>
      </c>
      <c r="ACX28" s="16">
        <f t="shared" si="760"/>
        <v>-1</v>
      </c>
      <c r="ACY28" s="16">
        <f t="shared" si="760"/>
        <v>-1</v>
      </c>
      <c r="ACZ28" s="16">
        <f t="shared" si="760"/>
        <v>-1</v>
      </c>
    </row>
    <row r="29" spans="1:780" ht="15.75" thickBot="1">
      <c r="C29" s="40">
        <f>SUM(PT!D39)</f>
        <v>1</v>
      </c>
      <c r="D29" s="40">
        <f>IF(C29=A$2,1,IF(C29=A$3,1.05,IF(C29=A$4,1.088,IF(C29=A$5,1.125,IF(C29=A$6,1.16,IF(C29=A$7,1.19,IF(C29=A$8,1.225,IF(C29=A$9,1.256,IF(C29=A$10,1.29,IF(C29=A$11,1.325,IF(C29=A$12,1.355,IF(C29=A$13,1.388,IF(C29=A$14,1.432,IF(C29=A$15,1.457,IF(C29=A$16,1.495,"REPS")))))))))))))))</f>
        <v>1</v>
      </c>
      <c r="E29" s="40">
        <f>SUM(PT!C39)</f>
        <v>135</v>
      </c>
      <c r="F29" s="41">
        <f>SUM(D29*E29)</f>
        <v>135</v>
      </c>
      <c r="G29" s="41">
        <f>SUM(F29*G$1)</f>
        <v>116.3835</v>
      </c>
      <c r="H29" s="41">
        <f>SUM(F29*H$1)</f>
        <v>101.8845</v>
      </c>
      <c r="I29" s="41">
        <f>SUM(F29*I$1)</f>
        <v>90.301500000000004</v>
      </c>
      <c r="J29" t="s">
        <v>162</v>
      </c>
      <c r="K29">
        <f>SUM(PT!C5)</f>
        <v>-10</v>
      </c>
      <c r="M29">
        <f>SUM(PT!C7)</f>
        <v>-1</v>
      </c>
      <c r="N29" s="16">
        <f>IF(M$29&gt;=$K$29,M$29-$AC$25,M$29)</f>
        <v>-1.1666666666666667</v>
      </c>
      <c r="O29" s="16">
        <f t="shared" ref="O29:BZ29" si="761">IF(N$29&gt;=$K$29,N$29-$AC$25,N$29)</f>
        <v>-1.3333333333333335</v>
      </c>
      <c r="P29" s="16">
        <f t="shared" si="761"/>
        <v>-1.5000000000000002</v>
      </c>
      <c r="Q29" s="16">
        <f t="shared" si="761"/>
        <v>-1.666666666666667</v>
      </c>
      <c r="R29" s="16">
        <f t="shared" si="761"/>
        <v>-1.8333333333333337</v>
      </c>
      <c r="S29" s="16">
        <f t="shared" si="761"/>
        <v>-2.0000000000000004</v>
      </c>
      <c r="T29" s="16">
        <f t="shared" si="761"/>
        <v>-2.166666666666667</v>
      </c>
      <c r="U29" s="16">
        <f t="shared" si="761"/>
        <v>-2.3333333333333335</v>
      </c>
      <c r="V29" s="16">
        <f t="shared" si="761"/>
        <v>-2.5</v>
      </c>
      <c r="W29" s="16">
        <f t="shared" si="761"/>
        <v>-2.6666666666666665</v>
      </c>
      <c r="X29" s="16">
        <f t="shared" si="761"/>
        <v>-2.833333333333333</v>
      </c>
      <c r="Y29" s="16">
        <f t="shared" si="761"/>
        <v>-2.9999999999999996</v>
      </c>
      <c r="Z29" s="16">
        <f t="shared" si="761"/>
        <v>-3.1666666666666661</v>
      </c>
      <c r="AA29" s="16">
        <f t="shared" si="761"/>
        <v>-3.3333333333333326</v>
      </c>
      <c r="AB29" s="16">
        <f t="shared" si="761"/>
        <v>-3.4999999999999991</v>
      </c>
      <c r="AC29" s="16">
        <f t="shared" si="761"/>
        <v>-3.6666666666666656</v>
      </c>
      <c r="AD29" s="16">
        <f t="shared" si="761"/>
        <v>-3.8333333333333321</v>
      </c>
      <c r="AE29" s="16">
        <f t="shared" si="761"/>
        <v>-3.9999999999999987</v>
      </c>
      <c r="AF29" s="16">
        <f t="shared" si="761"/>
        <v>-4.1666666666666652</v>
      </c>
      <c r="AG29" s="16">
        <f t="shared" si="761"/>
        <v>-4.3333333333333321</v>
      </c>
      <c r="AH29" s="16">
        <f t="shared" si="761"/>
        <v>-4.4999999999999991</v>
      </c>
      <c r="AI29" s="16">
        <f t="shared" si="761"/>
        <v>-4.6666666666666661</v>
      </c>
      <c r="AJ29" s="16">
        <f t="shared" si="761"/>
        <v>-4.833333333333333</v>
      </c>
      <c r="AK29" s="16">
        <f t="shared" si="761"/>
        <v>-5</v>
      </c>
      <c r="AL29" s="16">
        <f t="shared" si="761"/>
        <v>-5.166666666666667</v>
      </c>
      <c r="AM29" s="16">
        <f t="shared" si="761"/>
        <v>-5.3333333333333339</v>
      </c>
      <c r="AN29" s="16">
        <f t="shared" si="761"/>
        <v>-5.5000000000000009</v>
      </c>
      <c r="AO29" s="16">
        <f t="shared" si="761"/>
        <v>-5.6666666666666679</v>
      </c>
      <c r="AP29" s="16">
        <f t="shared" si="761"/>
        <v>-5.8333333333333348</v>
      </c>
      <c r="AQ29" s="16">
        <f t="shared" si="761"/>
        <v>-6.0000000000000018</v>
      </c>
      <c r="AR29" s="16">
        <f t="shared" si="761"/>
        <v>-6.1666666666666687</v>
      </c>
      <c r="AS29" s="16">
        <f t="shared" si="761"/>
        <v>-6.3333333333333357</v>
      </c>
      <c r="AT29" s="16">
        <f t="shared" si="761"/>
        <v>-6.5000000000000027</v>
      </c>
      <c r="AU29" s="16">
        <f t="shared" si="761"/>
        <v>-6.6666666666666696</v>
      </c>
      <c r="AV29" s="16">
        <f t="shared" si="761"/>
        <v>-6.8333333333333366</v>
      </c>
      <c r="AW29" s="16">
        <f t="shared" si="761"/>
        <v>-7.0000000000000036</v>
      </c>
      <c r="AX29" s="16">
        <f t="shared" si="761"/>
        <v>-7.1666666666666705</v>
      </c>
      <c r="AY29" s="16">
        <f t="shared" si="761"/>
        <v>-7.3333333333333375</v>
      </c>
      <c r="AZ29" s="16">
        <f t="shared" si="761"/>
        <v>-7.5000000000000044</v>
      </c>
      <c r="BA29" s="16">
        <f t="shared" si="761"/>
        <v>-7.6666666666666714</v>
      </c>
      <c r="BB29" s="16">
        <f t="shared" si="761"/>
        <v>-7.8333333333333384</v>
      </c>
      <c r="BC29" s="16">
        <f t="shared" si="761"/>
        <v>-8.0000000000000053</v>
      </c>
      <c r="BD29" s="16">
        <f t="shared" si="761"/>
        <v>-8.1666666666666714</v>
      </c>
      <c r="BE29" s="16">
        <f t="shared" si="761"/>
        <v>-8.3333333333333375</v>
      </c>
      <c r="BF29" s="16">
        <f t="shared" si="761"/>
        <v>-8.5000000000000036</v>
      </c>
      <c r="BG29" s="16">
        <f t="shared" si="761"/>
        <v>-8.6666666666666696</v>
      </c>
      <c r="BH29" s="16">
        <f t="shared" si="761"/>
        <v>-8.8333333333333357</v>
      </c>
      <c r="BI29" s="16">
        <f t="shared" si="761"/>
        <v>-9.0000000000000018</v>
      </c>
      <c r="BJ29" s="16">
        <f t="shared" si="761"/>
        <v>-9.1666666666666679</v>
      </c>
      <c r="BK29" s="16">
        <f t="shared" si="761"/>
        <v>-9.3333333333333339</v>
      </c>
      <c r="BL29" s="16">
        <f t="shared" si="761"/>
        <v>-9.5</v>
      </c>
      <c r="BM29" s="16">
        <f t="shared" si="761"/>
        <v>-9.6666666666666661</v>
      </c>
      <c r="BN29" s="16">
        <f t="shared" si="761"/>
        <v>-9.8333333333333321</v>
      </c>
      <c r="BO29" s="16">
        <f t="shared" si="761"/>
        <v>-9.9999999999999982</v>
      </c>
      <c r="BP29" s="16">
        <f t="shared" si="761"/>
        <v>-10.166666666666664</v>
      </c>
      <c r="BQ29" s="16">
        <f t="shared" si="761"/>
        <v>-10.166666666666664</v>
      </c>
      <c r="BR29" s="16">
        <f t="shared" si="761"/>
        <v>-10.166666666666664</v>
      </c>
      <c r="BS29" s="16">
        <f t="shared" si="761"/>
        <v>-10.166666666666664</v>
      </c>
      <c r="BT29" s="16">
        <f t="shared" si="761"/>
        <v>-10.166666666666664</v>
      </c>
      <c r="BU29" s="16">
        <f t="shared" si="761"/>
        <v>-10.166666666666664</v>
      </c>
      <c r="BV29" s="16">
        <f t="shared" si="761"/>
        <v>-10.166666666666664</v>
      </c>
      <c r="BW29" s="16">
        <f t="shared" si="761"/>
        <v>-10.166666666666664</v>
      </c>
      <c r="BX29" s="16">
        <f t="shared" si="761"/>
        <v>-10.166666666666664</v>
      </c>
      <c r="BY29" s="16">
        <f t="shared" si="761"/>
        <v>-10.166666666666664</v>
      </c>
      <c r="BZ29" s="16">
        <f t="shared" si="761"/>
        <v>-10.166666666666664</v>
      </c>
      <c r="CA29" s="16">
        <f t="shared" ref="CA29:CP29" si="762">IF(BZ$29&gt;=$K$29,BZ$29-$AC$25,BZ$29)</f>
        <v>-10.166666666666664</v>
      </c>
      <c r="CB29" s="16">
        <f t="shared" si="762"/>
        <v>-10.166666666666664</v>
      </c>
      <c r="CC29" s="16">
        <f t="shared" si="762"/>
        <v>-10.166666666666664</v>
      </c>
      <c r="CD29" s="16">
        <f t="shared" si="762"/>
        <v>-10.166666666666664</v>
      </c>
      <c r="CE29" s="16">
        <f t="shared" si="762"/>
        <v>-10.166666666666664</v>
      </c>
      <c r="CF29" s="16">
        <f t="shared" si="762"/>
        <v>-10.166666666666664</v>
      </c>
      <c r="CG29" s="16">
        <f t="shared" si="762"/>
        <v>-10.166666666666664</v>
      </c>
      <c r="CH29" s="16">
        <f t="shared" si="762"/>
        <v>-10.166666666666664</v>
      </c>
      <c r="CI29" s="16">
        <f t="shared" si="762"/>
        <v>-10.166666666666664</v>
      </c>
      <c r="CJ29" s="16">
        <f t="shared" si="762"/>
        <v>-10.166666666666664</v>
      </c>
      <c r="CK29" s="16">
        <f t="shared" si="762"/>
        <v>-10.166666666666664</v>
      </c>
      <c r="CL29" s="16">
        <f t="shared" si="762"/>
        <v>-10.166666666666664</v>
      </c>
      <c r="CM29" s="16">
        <f t="shared" si="762"/>
        <v>-10.166666666666664</v>
      </c>
      <c r="CN29" s="16">
        <f t="shared" si="762"/>
        <v>-10.166666666666664</v>
      </c>
      <c r="CO29" s="16">
        <f t="shared" si="762"/>
        <v>-10.166666666666664</v>
      </c>
      <c r="CP29" s="16">
        <f t="shared" si="762"/>
        <v>-10.166666666666664</v>
      </c>
      <c r="CQ29" s="16">
        <f t="shared" ref="CQ29:CZ29" si="763">IF(CP$29&gt;=$K$29,CP$29-$AC$25,CP$29)</f>
        <v>-10.166666666666664</v>
      </c>
      <c r="CR29" s="16">
        <f t="shared" si="763"/>
        <v>-10.166666666666664</v>
      </c>
      <c r="CS29" s="16">
        <f t="shared" si="763"/>
        <v>-10.166666666666664</v>
      </c>
      <c r="CT29" s="16">
        <f t="shared" si="763"/>
        <v>-10.166666666666664</v>
      </c>
      <c r="CU29" s="16">
        <f t="shared" si="763"/>
        <v>-10.166666666666664</v>
      </c>
      <c r="CV29" s="16">
        <f t="shared" si="763"/>
        <v>-10.166666666666664</v>
      </c>
      <c r="CW29" s="16">
        <f t="shared" si="763"/>
        <v>-10.166666666666664</v>
      </c>
      <c r="CX29" s="16">
        <f t="shared" si="763"/>
        <v>-10.166666666666664</v>
      </c>
      <c r="CY29" s="16">
        <f t="shared" si="763"/>
        <v>-10.166666666666664</v>
      </c>
      <c r="CZ29" s="16">
        <f t="shared" si="763"/>
        <v>-10.166666666666664</v>
      </c>
      <c r="DA29" s="16">
        <f t="shared" ref="DA29:FL29" si="764">IF(CZ$29&gt;=$K$29,CZ$29-$AC$25,CZ$29)</f>
        <v>-10.166666666666664</v>
      </c>
      <c r="DB29" s="16">
        <f t="shared" si="764"/>
        <v>-10.166666666666664</v>
      </c>
      <c r="DC29" s="16">
        <f t="shared" si="764"/>
        <v>-10.166666666666664</v>
      </c>
      <c r="DD29" s="16">
        <f t="shared" si="764"/>
        <v>-10.166666666666664</v>
      </c>
      <c r="DE29" s="16">
        <f t="shared" si="764"/>
        <v>-10.166666666666664</v>
      </c>
      <c r="DF29" s="16">
        <f t="shared" si="764"/>
        <v>-10.166666666666664</v>
      </c>
      <c r="DG29" s="16">
        <f t="shared" si="764"/>
        <v>-10.166666666666664</v>
      </c>
      <c r="DH29" s="16">
        <f t="shared" si="764"/>
        <v>-10.166666666666664</v>
      </c>
      <c r="DI29" s="16">
        <f t="shared" si="764"/>
        <v>-10.166666666666664</v>
      </c>
      <c r="DJ29" s="16">
        <f t="shared" si="764"/>
        <v>-10.166666666666664</v>
      </c>
      <c r="DK29" s="16">
        <f t="shared" si="764"/>
        <v>-10.166666666666664</v>
      </c>
      <c r="DL29" s="16">
        <f t="shared" si="764"/>
        <v>-10.166666666666664</v>
      </c>
      <c r="DM29" s="16">
        <f t="shared" si="764"/>
        <v>-10.166666666666664</v>
      </c>
      <c r="DN29" s="16">
        <f t="shared" si="764"/>
        <v>-10.166666666666664</v>
      </c>
      <c r="DO29" s="16">
        <f t="shared" si="764"/>
        <v>-10.166666666666664</v>
      </c>
      <c r="DP29" s="16">
        <f t="shared" si="764"/>
        <v>-10.166666666666664</v>
      </c>
      <c r="DQ29" s="16">
        <f t="shared" si="764"/>
        <v>-10.166666666666664</v>
      </c>
      <c r="DR29" s="16">
        <f t="shared" si="764"/>
        <v>-10.166666666666664</v>
      </c>
      <c r="DS29" s="16">
        <f t="shared" si="764"/>
        <v>-10.166666666666664</v>
      </c>
      <c r="DT29" s="16">
        <f t="shared" si="764"/>
        <v>-10.166666666666664</v>
      </c>
      <c r="DU29" s="16">
        <f t="shared" si="764"/>
        <v>-10.166666666666664</v>
      </c>
      <c r="DV29" s="16">
        <f t="shared" si="764"/>
        <v>-10.166666666666664</v>
      </c>
      <c r="DW29" s="16">
        <f t="shared" si="764"/>
        <v>-10.166666666666664</v>
      </c>
      <c r="DX29" s="16">
        <f t="shared" si="764"/>
        <v>-10.166666666666664</v>
      </c>
      <c r="DY29" s="16">
        <f t="shared" si="764"/>
        <v>-10.166666666666664</v>
      </c>
      <c r="DZ29" s="16">
        <f t="shared" si="764"/>
        <v>-10.166666666666664</v>
      </c>
      <c r="EA29" s="16">
        <f t="shared" si="764"/>
        <v>-10.166666666666664</v>
      </c>
      <c r="EB29" s="16">
        <f t="shared" si="764"/>
        <v>-10.166666666666664</v>
      </c>
      <c r="EC29" s="16">
        <f t="shared" si="764"/>
        <v>-10.166666666666664</v>
      </c>
      <c r="ED29" s="16">
        <f t="shared" si="764"/>
        <v>-10.166666666666664</v>
      </c>
      <c r="EE29" s="16">
        <f t="shared" si="764"/>
        <v>-10.166666666666664</v>
      </c>
      <c r="EF29" s="16">
        <f t="shared" si="764"/>
        <v>-10.166666666666664</v>
      </c>
      <c r="EG29" s="16">
        <f t="shared" si="764"/>
        <v>-10.166666666666664</v>
      </c>
      <c r="EH29" s="16">
        <f t="shared" si="764"/>
        <v>-10.166666666666664</v>
      </c>
      <c r="EI29" s="16">
        <f t="shared" si="764"/>
        <v>-10.166666666666664</v>
      </c>
      <c r="EJ29" s="16">
        <f t="shared" si="764"/>
        <v>-10.166666666666664</v>
      </c>
      <c r="EK29" s="16">
        <f t="shared" si="764"/>
        <v>-10.166666666666664</v>
      </c>
      <c r="EL29" s="16">
        <f t="shared" si="764"/>
        <v>-10.166666666666664</v>
      </c>
      <c r="EM29" s="16">
        <f t="shared" si="764"/>
        <v>-10.166666666666664</v>
      </c>
      <c r="EN29" s="16">
        <f t="shared" si="764"/>
        <v>-10.166666666666664</v>
      </c>
      <c r="EO29" s="16">
        <f t="shared" si="764"/>
        <v>-10.166666666666664</v>
      </c>
      <c r="EP29" s="16">
        <f t="shared" si="764"/>
        <v>-10.166666666666664</v>
      </c>
      <c r="EQ29" s="16">
        <f t="shared" si="764"/>
        <v>-10.166666666666664</v>
      </c>
      <c r="ER29" s="16">
        <f t="shared" si="764"/>
        <v>-10.166666666666664</v>
      </c>
      <c r="ES29" s="16">
        <f t="shared" si="764"/>
        <v>-10.166666666666664</v>
      </c>
      <c r="ET29" s="16">
        <f t="shared" si="764"/>
        <v>-10.166666666666664</v>
      </c>
      <c r="EU29" s="16">
        <f t="shared" si="764"/>
        <v>-10.166666666666664</v>
      </c>
      <c r="EV29" s="16">
        <f t="shared" si="764"/>
        <v>-10.166666666666664</v>
      </c>
      <c r="EW29" s="16">
        <f t="shared" si="764"/>
        <v>-10.166666666666664</v>
      </c>
      <c r="EX29" s="16">
        <f t="shared" si="764"/>
        <v>-10.166666666666664</v>
      </c>
      <c r="EY29" s="16">
        <f t="shared" si="764"/>
        <v>-10.166666666666664</v>
      </c>
      <c r="EZ29" s="16">
        <f t="shared" si="764"/>
        <v>-10.166666666666664</v>
      </c>
      <c r="FA29" s="16">
        <f t="shared" si="764"/>
        <v>-10.166666666666664</v>
      </c>
      <c r="FB29" s="16">
        <f t="shared" si="764"/>
        <v>-10.166666666666664</v>
      </c>
      <c r="FC29" s="16">
        <f t="shared" si="764"/>
        <v>-10.166666666666664</v>
      </c>
      <c r="FD29" s="16">
        <f t="shared" si="764"/>
        <v>-10.166666666666664</v>
      </c>
      <c r="FE29" s="16">
        <f t="shared" si="764"/>
        <v>-10.166666666666664</v>
      </c>
      <c r="FF29" s="16">
        <f t="shared" si="764"/>
        <v>-10.166666666666664</v>
      </c>
      <c r="FG29" s="16">
        <f t="shared" si="764"/>
        <v>-10.166666666666664</v>
      </c>
      <c r="FH29" s="16">
        <f t="shared" si="764"/>
        <v>-10.166666666666664</v>
      </c>
      <c r="FI29" s="16">
        <f t="shared" si="764"/>
        <v>-10.166666666666664</v>
      </c>
      <c r="FJ29" s="16">
        <f t="shared" si="764"/>
        <v>-10.166666666666664</v>
      </c>
      <c r="FK29" s="16">
        <f t="shared" si="764"/>
        <v>-10.166666666666664</v>
      </c>
      <c r="FL29" s="16">
        <f t="shared" si="764"/>
        <v>-10.166666666666664</v>
      </c>
      <c r="FM29" s="16">
        <f t="shared" ref="FM29:HA29" si="765">IF(FL$29&gt;=$K$29,FL$29-$AC$25,FL$29)</f>
        <v>-10.166666666666664</v>
      </c>
      <c r="FN29" s="16">
        <f t="shared" si="765"/>
        <v>-10.166666666666664</v>
      </c>
      <c r="FO29" s="16">
        <f t="shared" si="765"/>
        <v>-10.166666666666664</v>
      </c>
      <c r="FP29" s="16">
        <f t="shared" si="765"/>
        <v>-10.166666666666664</v>
      </c>
      <c r="FQ29" s="16">
        <f t="shared" si="765"/>
        <v>-10.166666666666664</v>
      </c>
      <c r="FR29" s="16">
        <f t="shared" si="765"/>
        <v>-10.166666666666664</v>
      </c>
      <c r="FS29" s="16">
        <f t="shared" si="765"/>
        <v>-10.166666666666664</v>
      </c>
      <c r="FT29" s="16">
        <f t="shared" si="765"/>
        <v>-10.166666666666664</v>
      </c>
      <c r="FU29" s="16">
        <f t="shared" si="765"/>
        <v>-10.166666666666664</v>
      </c>
      <c r="FV29" s="16">
        <f t="shared" si="765"/>
        <v>-10.166666666666664</v>
      </c>
      <c r="FW29" s="16">
        <f t="shared" si="765"/>
        <v>-10.166666666666664</v>
      </c>
      <c r="FX29" s="16">
        <f t="shared" si="765"/>
        <v>-10.166666666666664</v>
      </c>
      <c r="FY29" s="16">
        <f t="shared" si="765"/>
        <v>-10.166666666666664</v>
      </c>
      <c r="FZ29" s="16">
        <f t="shared" si="765"/>
        <v>-10.166666666666664</v>
      </c>
      <c r="GA29" s="16">
        <f t="shared" si="765"/>
        <v>-10.166666666666664</v>
      </c>
      <c r="GB29" s="16">
        <f t="shared" si="765"/>
        <v>-10.166666666666664</v>
      </c>
      <c r="GC29" s="16">
        <f t="shared" si="765"/>
        <v>-10.166666666666664</v>
      </c>
      <c r="GD29" s="16">
        <f t="shared" si="765"/>
        <v>-10.166666666666664</v>
      </c>
      <c r="GE29" s="16">
        <f t="shared" si="765"/>
        <v>-10.166666666666664</v>
      </c>
      <c r="GF29" s="16">
        <f t="shared" si="765"/>
        <v>-10.166666666666664</v>
      </c>
      <c r="GG29" s="16">
        <f t="shared" si="765"/>
        <v>-10.166666666666664</v>
      </c>
      <c r="GH29" s="16">
        <f t="shared" si="765"/>
        <v>-10.166666666666664</v>
      </c>
      <c r="GI29" s="16">
        <f t="shared" si="765"/>
        <v>-10.166666666666664</v>
      </c>
      <c r="GJ29" s="16">
        <f t="shared" si="765"/>
        <v>-10.166666666666664</v>
      </c>
      <c r="GK29" s="16">
        <f t="shared" si="765"/>
        <v>-10.166666666666664</v>
      </c>
      <c r="GL29" s="16">
        <f t="shared" si="765"/>
        <v>-10.166666666666664</v>
      </c>
      <c r="GM29" s="16">
        <f t="shared" si="765"/>
        <v>-10.166666666666664</v>
      </c>
      <c r="GN29" s="16">
        <f t="shared" si="765"/>
        <v>-10.166666666666664</v>
      </c>
      <c r="GO29" s="16">
        <f t="shared" si="765"/>
        <v>-10.166666666666664</v>
      </c>
      <c r="GP29" s="16">
        <f t="shared" si="765"/>
        <v>-10.166666666666664</v>
      </c>
      <c r="GQ29" s="16">
        <f t="shared" si="765"/>
        <v>-10.166666666666664</v>
      </c>
      <c r="GR29" s="16">
        <f t="shared" si="765"/>
        <v>-10.166666666666664</v>
      </c>
      <c r="GS29" s="16">
        <f t="shared" si="765"/>
        <v>-10.166666666666664</v>
      </c>
      <c r="GT29" s="16">
        <f t="shared" si="765"/>
        <v>-10.166666666666664</v>
      </c>
      <c r="GU29" s="16">
        <f t="shared" si="765"/>
        <v>-10.166666666666664</v>
      </c>
      <c r="GV29" s="16">
        <f t="shared" si="765"/>
        <v>-10.166666666666664</v>
      </c>
      <c r="GW29" s="16">
        <f t="shared" si="765"/>
        <v>-10.166666666666664</v>
      </c>
      <c r="GX29" s="16">
        <f t="shared" si="765"/>
        <v>-10.166666666666664</v>
      </c>
      <c r="GY29" s="16">
        <f t="shared" si="765"/>
        <v>-10.166666666666664</v>
      </c>
      <c r="GZ29" s="16">
        <f t="shared" si="765"/>
        <v>-10.166666666666664</v>
      </c>
      <c r="HA29" s="16">
        <f t="shared" si="765"/>
        <v>-10.166666666666664</v>
      </c>
      <c r="HB29" s="16">
        <f t="shared" ref="HB29:JM29" si="766">IF(HA$29&gt;=$K$29,HA$29-$AC$25,HA$29)</f>
        <v>-10.166666666666664</v>
      </c>
      <c r="HC29" s="16">
        <f t="shared" si="766"/>
        <v>-10.166666666666664</v>
      </c>
      <c r="HD29" s="16">
        <f t="shared" si="766"/>
        <v>-10.166666666666664</v>
      </c>
      <c r="HE29" s="16">
        <f t="shared" si="766"/>
        <v>-10.166666666666664</v>
      </c>
      <c r="HF29" s="16">
        <f t="shared" si="766"/>
        <v>-10.166666666666664</v>
      </c>
      <c r="HG29" s="16">
        <f t="shared" si="766"/>
        <v>-10.166666666666664</v>
      </c>
      <c r="HH29" s="16">
        <f t="shared" si="766"/>
        <v>-10.166666666666664</v>
      </c>
      <c r="HI29" s="16">
        <f t="shared" si="766"/>
        <v>-10.166666666666664</v>
      </c>
      <c r="HJ29" s="16">
        <f t="shared" si="766"/>
        <v>-10.166666666666664</v>
      </c>
      <c r="HK29" s="16">
        <f t="shared" si="766"/>
        <v>-10.166666666666664</v>
      </c>
      <c r="HL29" s="16">
        <f t="shared" si="766"/>
        <v>-10.166666666666664</v>
      </c>
      <c r="HM29" s="16">
        <f t="shared" si="766"/>
        <v>-10.166666666666664</v>
      </c>
      <c r="HN29" s="16">
        <f t="shared" si="766"/>
        <v>-10.166666666666664</v>
      </c>
      <c r="HO29" s="16">
        <f t="shared" si="766"/>
        <v>-10.166666666666664</v>
      </c>
      <c r="HP29" s="16">
        <f t="shared" si="766"/>
        <v>-10.166666666666664</v>
      </c>
      <c r="HQ29" s="16">
        <f t="shared" si="766"/>
        <v>-10.166666666666664</v>
      </c>
      <c r="HR29" s="16">
        <f t="shared" si="766"/>
        <v>-10.166666666666664</v>
      </c>
      <c r="HS29" s="16">
        <f t="shared" si="766"/>
        <v>-10.166666666666664</v>
      </c>
      <c r="HT29" s="16">
        <f t="shared" si="766"/>
        <v>-10.166666666666664</v>
      </c>
      <c r="HU29" s="16">
        <f t="shared" si="766"/>
        <v>-10.166666666666664</v>
      </c>
      <c r="HV29" s="16">
        <f t="shared" si="766"/>
        <v>-10.166666666666664</v>
      </c>
      <c r="HW29" s="16">
        <f t="shared" si="766"/>
        <v>-10.166666666666664</v>
      </c>
      <c r="HX29" s="16">
        <f t="shared" si="766"/>
        <v>-10.166666666666664</v>
      </c>
      <c r="HY29" s="16">
        <f t="shared" si="766"/>
        <v>-10.166666666666664</v>
      </c>
      <c r="HZ29" s="16">
        <f t="shared" si="766"/>
        <v>-10.166666666666664</v>
      </c>
      <c r="IA29" s="16">
        <f t="shared" si="766"/>
        <v>-10.166666666666664</v>
      </c>
      <c r="IB29" s="16">
        <f t="shared" si="766"/>
        <v>-10.166666666666664</v>
      </c>
      <c r="IC29" s="16">
        <f t="shared" si="766"/>
        <v>-10.166666666666664</v>
      </c>
      <c r="ID29" s="16">
        <f t="shared" si="766"/>
        <v>-10.166666666666664</v>
      </c>
      <c r="IE29" s="16">
        <f t="shared" si="766"/>
        <v>-10.166666666666664</v>
      </c>
      <c r="IF29" s="16">
        <f t="shared" si="766"/>
        <v>-10.166666666666664</v>
      </c>
      <c r="IG29" s="16">
        <f t="shared" si="766"/>
        <v>-10.166666666666664</v>
      </c>
      <c r="IH29" s="16">
        <f t="shared" si="766"/>
        <v>-10.166666666666664</v>
      </c>
      <c r="II29" s="16">
        <f t="shared" si="766"/>
        <v>-10.166666666666664</v>
      </c>
      <c r="IJ29" s="16">
        <f t="shared" si="766"/>
        <v>-10.166666666666664</v>
      </c>
      <c r="IK29" s="16">
        <f t="shared" si="766"/>
        <v>-10.166666666666664</v>
      </c>
      <c r="IL29" s="16">
        <f t="shared" si="766"/>
        <v>-10.166666666666664</v>
      </c>
      <c r="IM29" s="16">
        <f t="shared" si="766"/>
        <v>-10.166666666666664</v>
      </c>
      <c r="IN29" s="16">
        <f t="shared" si="766"/>
        <v>-10.166666666666664</v>
      </c>
      <c r="IO29" s="16">
        <f t="shared" si="766"/>
        <v>-10.166666666666664</v>
      </c>
      <c r="IP29" s="16">
        <f t="shared" si="766"/>
        <v>-10.166666666666664</v>
      </c>
      <c r="IQ29" s="16">
        <f t="shared" si="766"/>
        <v>-10.166666666666664</v>
      </c>
      <c r="IR29" s="16">
        <f t="shared" si="766"/>
        <v>-10.166666666666664</v>
      </c>
      <c r="IS29" s="16">
        <f t="shared" si="766"/>
        <v>-10.166666666666664</v>
      </c>
      <c r="IT29" s="16">
        <f t="shared" si="766"/>
        <v>-10.166666666666664</v>
      </c>
      <c r="IU29" s="16">
        <f t="shared" si="766"/>
        <v>-10.166666666666664</v>
      </c>
      <c r="IV29" s="16">
        <f t="shared" si="766"/>
        <v>-10.166666666666664</v>
      </c>
      <c r="IW29" s="16">
        <f t="shared" si="766"/>
        <v>-10.166666666666664</v>
      </c>
      <c r="IX29" s="16">
        <f t="shared" si="766"/>
        <v>-10.166666666666664</v>
      </c>
      <c r="IY29" s="16">
        <f t="shared" si="766"/>
        <v>-10.166666666666664</v>
      </c>
      <c r="IZ29" s="16">
        <f t="shared" si="766"/>
        <v>-10.166666666666664</v>
      </c>
      <c r="JA29" s="16">
        <f t="shared" si="766"/>
        <v>-10.166666666666664</v>
      </c>
      <c r="JB29" s="16">
        <f t="shared" si="766"/>
        <v>-10.166666666666664</v>
      </c>
      <c r="JC29" s="16">
        <f t="shared" si="766"/>
        <v>-10.166666666666664</v>
      </c>
      <c r="JD29" s="16">
        <f t="shared" si="766"/>
        <v>-10.166666666666664</v>
      </c>
      <c r="JE29" s="16">
        <f t="shared" si="766"/>
        <v>-10.166666666666664</v>
      </c>
      <c r="JF29" s="16">
        <f t="shared" si="766"/>
        <v>-10.166666666666664</v>
      </c>
      <c r="JG29" s="16">
        <f t="shared" si="766"/>
        <v>-10.166666666666664</v>
      </c>
      <c r="JH29" s="16">
        <f t="shared" si="766"/>
        <v>-10.166666666666664</v>
      </c>
      <c r="JI29" s="16">
        <f t="shared" si="766"/>
        <v>-10.166666666666664</v>
      </c>
      <c r="JJ29" s="16">
        <f t="shared" si="766"/>
        <v>-10.166666666666664</v>
      </c>
      <c r="JK29" s="16">
        <f t="shared" si="766"/>
        <v>-10.166666666666664</v>
      </c>
      <c r="JL29" s="16">
        <f t="shared" si="766"/>
        <v>-10.166666666666664</v>
      </c>
      <c r="JM29" s="16">
        <f t="shared" si="766"/>
        <v>-10.166666666666664</v>
      </c>
      <c r="JN29" s="16">
        <f t="shared" ref="JN29:LY29" si="767">IF(JM$29&gt;=$K$29,JM$29-$AC$25,JM$29)</f>
        <v>-10.166666666666664</v>
      </c>
      <c r="JO29" s="16">
        <f t="shared" si="767"/>
        <v>-10.166666666666664</v>
      </c>
      <c r="JP29" s="16">
        <f t="shared" si="767"/>
        <v>-10.166666666666664</v>
      </c>
      <c r="JQ29" s="16">
        <f t="shared" si="767"/>
        <v>-10.166666666666664</v>
      </c>
      <c r="JR29" s="16">
        <f t="shared" si="767"/>
        <v>-10.166666666666664</v>
      </c>
      <c r="JS29" s="16">
        <f t="shared" si="767"/>
        <v>-10.166666666666664</v>
      </c>
      <c r="JT29" s="16">
        <f t="shared" si="767"/>
        <v>-10.166666666666664</v>
      </c>
      <c r="JU29" s="16">
        <f t="shared" si="767"/>
        <v>-10.166666666666664</v>
      </c>
      <c r="JV29" s="16">
        <f t="shared" si="767"/>
        <v>-10.166666666666664</v>
      </c>
      <c r="JW29" s="16">
        <f t="shared" si="767"/>
        <v>-10.166666666666664</v>
      </c>
      <c r="JX29" s="16">
        <f t="shared" si="767"/>
        <v>-10.166666666666664</v>
      </c>
      <c r="JY29" s="16">
        <f t="shared" si="767"/>
        <v>-10.166666666666664</v>
      </c>
      <c r="JZ29" s="16">
        <f t="shared" si="767"/>
        <v>-10.166666666666664</v>
      </c>
      <c r="KA29" s="16">
        <f t="shared" si="767"/>
        <v>-10.166666666666664</v>
      </c>
      <c r="KB29" s="16">
        <f t="shared" si="767"/>
        <v>-10.166666666666664</v>
      </c>
      <c r="KC29" s="16">
        <f t="shared" si="767"/>
        <v>-10.166666666666664</v>
      </c>
      <c r="KD29" s="16">
        <f t="shared" si="767"/>
        <v>-10.166666666666664</v>
      </c>
      <c r="KE29" s="16">
        <f t="shared" si="767"/>
        <v>-10.166666666666664</v>
      </c>
      <c r="KF29" s="16">
        <f t="shared" si="767"/>
        <v>-10.166666666666664</v>
      </c>
      <c r="KG29" s="16">
        <f t="shared" si="767"/>
        <v>-10.166666666666664</v>
      </c>
      <c r="KH29" s="16">
        <f t="shared" si="767"/>
        <v>-10.166666666666664</v>
      </c>
      <c r="KI29" s="16">
        <f t="shared" si="767"/>
        <v>-10.166666666666664</v>
      </c>
      <c r="KJ29" s="16">
        <f t="shared" si="767"/>
        <v>-10.166666666666664</v>
      </c>
      <c r="KK29" s="16">
        <f t="shared" si="767"/>
        <v>-10.166666666666664</v>
      </c>
      <c r="KL29" s="16">
        <f t="shared" si="767"/>
        <v>-10.166666666666664</v>
      </c>
      <c r="KM29" s="16">
        <f t="shared" si="767"/>
        <v>-10.166666666666664</v>
      </c>
      <c r="KN29" s="16">
        <f t="shared" si="767"/>
        <v>-10.166666666666664</v>
      </c>
      <c r="KO29" s="16">
        <f t="shared" si="767"/>
        <v>-10.166666666666664</v>
      </c>
      <c r="KP29" s="16">
        <f t="shared" si="767"/>
        <v>-10.166666666666664</v>
      </c>
      <c r="KQ29" s="16">
        <f t="shared" si="767"/>
        <v>-10.166666666666664</v>
      </c>
      <c r="KR29" s="16">
        <f t="shared" si="767"/>
        <v>-10.166666666666664</v>
      </c>
      <c r="KS29" s="16">
        <f t="shared" si="767"/>
        <v>-10.166666666666664</v>
      </c>
      <c r="KT29" s="16">
        <f t="shared" si="767"/>
        <v>-10.166666666666664</v>
      </c>
      <c r="KU29" s="16">
        <f t="shared" si="767"/>
        <v>-10.166666666666664</v>
      </c>
      <c r="KV29" s="16">
        <f t="shared" si="767"/>
        <v>-10.166666666666664</v>
      </c>
      <c r="KW29" s="16">
        <f t="shared" si="767"/>
        <v>-10.166666666666664</v>
      </c>
      <c r="KX29" s="16">
        <f t="shared" si="767"/>
        <v>-10.166666666666664</v>
      </c>
      <c r="KY29" s="16">
        <f t="shared" si="767"/>
        <v>-10.166666666666664</v>
      </c>
      <c r="KZ29" s="16">
        <f t="shared" si="767"/>
        <v>-10.166666666666664</v>
      </c>
      <c r="LA29" s="16">
        <f t="shared" si="767"/>
        <v>-10.166666666666664</v>
      </c>
      <c r="LB29" s="16">
        <f t="shared" si="767"/>
        <v>-10.166666666666664</v>
      </c>
      <c r="LC29" s="16">
        <f t="shared" si="767"/>
        <v>-10.166666666666664</v>
      </c>
      <c r="LD29" s="16">
        <f t="shared" si="767"/>
        <v>-10.166666666666664</v>
      </c>
      <c r="LE29" s="16">
        <f t="shared" si="767"/>
        <v>-10.166666666666664</v>
      </c>
      <c r="LF29" s="16">
        <f t="shared" si="767"/>
        <v>-10.166666666666664</v>
      </c>
      <c r="LG29" s="16">
        <f t="shared" si="767"/>
        <v>-10.166666666666664</v>
      </c>
      <c r="LH29" s="16">
        <f t="shared" si="767"/>
        <v>-10.166666666666664</v>
      </c>
      <c r="LI29" s="16">
        <f t="shared" si="767"/>
        <v>-10.166666666666664</v>
      </c>
      <c r="LJ29" s="16">
        <f t="shared" si="767"/>
        <v>-10.166666666666664</v>
      </c>
      <c r="LK29" s="16">
        <f t="shared" si="767"/>
        <v>-10.166666666666664</v>
      </c>
      <c r="LL29" s="16">
        <f t="shared" si="767"/>
        <v>-10.166666666666664</v>
      </c>
      <c r="LM29" s="16">
        <f t="shared" si="767"/>
        <v>-10.166666666666664</v>
      </c>
      <c r="LN29" s="16">
        <f t="shared" si="767"/>
        <v>-10.166666666666664</v>
      </c>
      <c r="LO29" s="16">
        <f t="shared" si="767"/>
        <v>-10.166666666666664</v>
      </c>
      <c r="LP29" s="16">
        <f t="shared" si="767"/>
        <v>-10.166666666666664</v>
      </c>
      <c r="LQ29" s="16">
        <f t="shared" si="767"/>
        <v>-10.166666666666664</v>
      </c>
      <c r="LR29" s="16">
        <f t="shared" si="767"/>
        <v>-10.166666666666664</v>
      </c>
      <c r="LS29" s="16">
        <f t="shared" si="767"/>
        <v>-10.166666666666664</v>
      </c>
      <c r="LT29" s="16">
        <f t="shared" si="767"/>
        <v>-10.166666666666664</v>
      </c>
      <c r="LU29" s="16">
        <f t="shared" si="767"/>
        <v>-10.166666666666664</v>
      </c>
      <c r="LV29" s="16">
        <f t="shared" si="767"/>
        <v>-10.166666666666664</v>
      </c>
      <c r="LW29" s="16">
        <f t="shared" si="767"/>
        <v>-10.166666666666664</v>
      </c>
      <c r="LX29" s="16">
        <f t="shared" si="767"/>
        <v>-10.166666666666664</v>
      </c>
      <c r="LY29" s="16">
        <f t="shared" si="767"/>
        <v>-10.166666666666664</v>
      </c>
      <c r="LZ29" s="16">
        <f t="shared" ref="LZ29:OK29" si="768">IF(LY$29&gt;=$K$29,LY$29-$AC$25,LY$29)</f>
        <v>-10.166666666666664</v>
      </c>
      <c r="MA29" s="16">
        <f t="shared" si="768"/>
        <v>-10.166666666666664</v>
      </c>
      <c r="MB29" s="16">
        <f t="shared" si="768"/>
        <v>-10.166666666666664</v>
      </c>
      <c r="MC29" s="16">
        <f t="shared" si="768"/>
        <v>-10.166666666666664</v>
      </c>
      <c r="MD29" s="16">
        <f t="shared" si="768"/>
        <v>-10.166666666666664</v>
      </c>
      <c r="ME29" s="16">
        <f t="shared" si="768"/>
        <v>-10.166666666666664</v>
      </c>
      <c r="MF29" s="16">
        <f t="shared" si="768"/>
        <v>-10.166666666666664</v>
      </c>
      <c r="MG29" s="16">
        <f t="shared" si="768"/>
        <v>-10.166666666666664</v>
      </c>
      <c r="MH29" s="16">
        <f t="shared" si="768"/>
        <v>-10.166666666666664</v>
      </c>
      <c r="MI29" s="16">
        <f t="shared" si="768"/>
        <v>-10.166666666666664</v>
      </c>
      <c r="MJ29" s="16">
        <f t="shared" si="768"/>
        <v>-10.166666666666664</v>
      </c>
      <c r="MK29" s="16">
        <f t="shared" si="768"/>
        <v>-10.166666666666664</v>
      </c>
      <c r="ML29" s="16">
        <f t="shared" si="768"/>
        <v>-10.166666666666664</v>
      </c>
      <c r="MM29" s="16">
        <f t="shared" si="768"/>
        <v>-10.166666666666664</v>
      </c>
      <c r="MN29" s="16">
        <f t="shared" si="768"/>
        <v>-10.166666666666664</v>
      </c>
      <c r="MO29" s="16">
        <f t="shared" si="768"/>
        <v>-10.166666666666664</v>
      </c>
      <c r="MP29" s="16">
        <f t="shared" si="768"/>
        <v>-10.166666666666664</v>
      </c>
      <c r="MQ29" s="16">
        <f t="shared" si="768"/>
        <v>-10.166666666666664</v>
      </c>
      <c r="MR29" s="16">
        <f t="shared" si="768"/>
        <v>-10.166666666666664</v>
      </c>
      <c r="MS29" s="16">
        <f t="shared" si="768"/>
        <v>-10.166666666666664</v>
      </c>
      <c r="MT29" s="16">
        <f t="shared" si="768"/>
        <v>-10.166666666666664</v>
      </c>
      <c r="MU29" s="16">
        <f t="shared" si="768"/>
        <v>-10.166666666666664</v>
      </c>
      <c r="MV29" s="16">
        <f t="shared" si="768"/>
        <v>-10.166666666666664</v>
      </c>
      <c r="MW29" s="16">
        <f t="shared" si="768"/>
        <v>-10.166666666666664</v>
      </c>
      <c r="MX29" s="16">
        <f t="shared" si="768"/>
        <v>-10.166666666666664</v>
      </c>
      <c r="MY29" s="16">
        <f t="shared" si="768"/>
        <v>-10.166666666666664</v>
      </c>
      <c r="MZ29" s="16">
        <f t="shared" si="768"/>
        <v>-10.166666666666664</v>
      </c>
      <c r="NA29" s="16">
        <f t="shared" si="768"/>
        <v>-10.166666666666664</v>
      </c>
      <c r="NB29" s="16">
        <f t="shared" si="768"/>
        <v>-10.166666666666664</v>
      </c>
      <c r="NC29" s="16">
        <f t="shared" si="768"/>
        <v>-10.166666666666664</v>
      </c>
      <c r="ND29" s="16">
        <f t="shared" si="768"/>
        <v>-10.166666666666664</v>
      </c>
      <c r="NE29" s="16">
        <f t="shared" si="768"/>
        <v>-10.166666666666664</v>
      </c>
      <c r="NF29" s="16">
        <f t="shared" si="768"/>
        <v>-10.166666666666664</v>
      </c>
      <c r="NG29" s="16">
        <f t="shared" si="768"/>
        <v>-10.166666666666664</v>
      </c>
      <c r="NH29" s="16">
        <f t="shared" si="768"/>
        <v>-10.166666666666664</v>
      </c>
      <c r="NI29" s="16">
        <f t="shared" si="768"/>
        <v>-10.166666666666664</v>
      </c>
      <c r="NJ29" s="16">
        <f t="shared" si="768"/>
        <v>-10.166666666666664</v>
      </c>
      <c r="NK29" s="16">
        <f t="shared" si="768"/>
        <v>-10.166666666666664</v>
      </c>
      <c r="NL29" s="16">
        <f t="shared" si="768"/>
        <v>-10.166666666666664</v>
      </c>
      <c r="NM29" s="16">
        <f t="shared" si="768"/>
        <v>-10.166666666666664</v>
      </c>
      <c r="NN29" s="16">
        <f t="shared" si="768"/>
        <v>-10.166666666666664</v>
      </c>
      <c r="NO29" s="16">
        <f t="shared" si="768"/>
        <v>-10.166666666666664</v>
      </c>
      <c r="NP29" s="16">
        <f t="shared" si="768"/>
        <v>-10.166666666666664</v>
      </c>
      <c r="NQ29" s="16">
        <f t="shared" si="768"/>
        <v>-10.166666666666664</v>
      </c>
      <c r="NR29" s="16">
        <f t="shared" si="768"/>
        <v>-10.166666666666664</v>
      </c>
      <c r="NS29" s="16">
        <f t="shared" si="768"/>
        <v>-10.166666666666664</v>
      </c>
      <c r="NT29" s="16">
        <f t="shared" si="768"/>
        <v>-10.166666666666664</v>
      </c>
      <c r="NU29" s="16">
        <f t="shared" si="768"/>
        <v>-10.166666666666664</v>
      </c>
      <c r="NV29" s="16">
        <f t="shared" si="768"/>
        <v>-10.166666666666664</v>
      </c>
      <c r="NW29" s="16">
        <f t="shared" si="768"/>
        <v>-10.166666666666664</v>
      </c>
      <c r="NX29" s="16">
        <f t="shared" si="768"/>
        <v>-10.166666666666664</v>
      </c>
      <c r="NY29" s="16">
        <f t="shared" si="768"/>
        <v>-10.166666666666664</v>
      </c>
      <c r="NZ29" s="16">
        <f t="shared" si="768"/>
        <v>-10.166666666666664</v>
      </c>
      <c r="OA29" s="16">
        <f t="shared" si="768"/>
        <v>-10.166666666666664</v>
      </c>
      <c r="OB29" s="16">
        <f t="shared" si="768"/>
        <v>-10.166666666666664</v>
      </c>
      <c r="OC29" s="16">
        <f t="shared" si="768"/>
        <v>-10.166666666666664</v>
      </c>
      <c r="OD29" s="16">
        <f t="shared" si="768"/>
        <v>-10.166666666666664</v>
      </c>
      <c r="OE29" s="16">
        <f t="shared" si="768"/>
        <v>-10.166666666666664</v>
      </c>
      <c r="OF29" s="16">
        <f t="shared" si="768"/>
        <v>-10.166666666666664</v>
      </c>
      <c r="OG29" s="16">
        <f t="shared" si="768"/>
        <v>-10.166666666666664</v>
      </c>
      <c r="OH29" s="16">
        <f t="shared" si="768"/>
        <v>-10.166666666666664</v>
      </c>
      <c r="OI29" s="16">
        <f t="shared" si="768"/>
        <v>-10.166666666666664</v>
      </c>
      <c r="OJ29" s="16">
        <f t="shared" si="768"/>
        <v>-10.166666666666664</v>
      </c>
      <c r="OK29" s="16">
        <f t="shared" si="768"/>
        <v>-10.166666666666664</v>
      </c>
      <c r="OL29" s="16">
        <f t="shared" ref="OL29:QW29" si="769">IF(OK$29&gt;=$K$29,OK$29-$AC$25,OK$29)</f>
        <v>-10.166666666666664</v>
      </c>
      <c r="OM29" s="16">
        <f t="shared" si="769"/>
        <v>-10.166666666666664</v>
      </c>
      <c r="ON29" s="16">
        <f t="shared" si="769"/>
        <v>-10.166666666666664</v>
      </c>
      <c r="OO29" s="16">
        <f t="shared" si="769"/>
        <v>-10.166666666666664</v>
      </c>
      <c r="OP29" s="16">
        <f t="shared" si="769"/>
        <v>-10.166666666666664</v>
      </c>
      <c r="OQ29" s="16">
        <f t="shared" si="769"/>
        <v>-10.166666666666664</v>
      </c>
      <c r="OR29" s="16">
        <f t="shared" si="769"/>
        <v>-10.166666666666664</v>
      </c>
      <c r="OS29" s="16">
        <f t="shared" si="769"/>
        <v>-10.166666666666664</v>
      </c>
      <c r="OT29" s="16">
        <f t="shared" si="769"/>
        <v>-10.166666666666664</v>
      </c>
      <c r="OU29" s="16">
        <f t="shared" si="769"/>
        <v>-10.166666666666664</v>
      </c>
      <c r="OV29" s="16">
        <f t="shared" si="769"/>
        <v>-10.166666666666664</v>
      </c>
      <c r="OW29" s="16">
        <f t="shared" si="769"/>
        <v>-10.166666666666664</v>
      </c>
      <c r="OX29" s="16">
        <f t="shared" si="769"/>
        <v>-10.166666666666664</v>
      </c>
      <c r="OY29" s="16">
        <f t="shared" si="769"/>
        <v>-10.166666666666664</v>
      </c>
      <c r="OZ29" s="16">
        <f t="shared" si="769"/>
        <v>-10.166666666666664</v>
      </c>
      <c r="PA29" s="16">
        <f t="shared" si="769"/>
        <v>-10.166666666666664</v>
      </c>
      <c r="PB29" s="16">
        <f t="shared" si="769"/>
        <v>-10.166666666666664</v>
      </c>
      <c r="PC29" s="16">
        <f t="shared" si="769"/>
        <v>-10.166666666666664</v>
      </c>
      <c r="PD29" s="16">
        <f t="shared" si="769"/>
        <v>-10.166666666666664</v>
      </c>
      <c r="PE29" s="16">
        <f t="shared" si="769"/>
        <v>-10.166666666666664</v>
      </c>
      <c r="PF29" s="16">
        <f t="shared" si="769"/>
        <v>-10.166666666666664</v>
      </c>
      <c r="PG29" s="16">
        <f t="shared" si="769"/>
        <v>-10.166666666666664</v>
      </c>
      <c r="PH29" s="16">
        <f t="shared" si="769"/>
        <v>-10.166666666666664</v>
      </c>
      <c r="PI29" s="16">
        <f t="shared" si="769"/>
        <v>-10.166666666666664</v>
      </c>
      <c r="PJ29" s="16">
        <f t="shared" si="769"/>
        <v>-10.166666666666664</v>
      </c>
      <c r="PK29" s="16">
        <f t="shared" si="769"/>
        <v>-10.166666666666664</v>
      </c>
      <c r="PL29" s="16">
        <f t="shared" si="769"/>
        <v>-10.166666666666664</v>
      </c>
      <c r="PM29" s="16">
        <f t="shared" si="769"/>
        <v>-10.166666666666664</v>
      </c>
      <c r="PN29" s="16">
        <f t="shared" si="769"/>
        <v>-10.166666666666664</v>
      </c>
      <c r="PO29" s="16">
        <f t="shared" si="769"/>
        <v>-10.166666666666664</v>
      </c>
      <c r="PP29" s="16">
        <f t="shared" si="769"/>
        <v>-10.166666666666664</v>
      </c>
      <c r="PQ29" s="16">
        <f t="shared" si="769"/>
        <v>-10.166666666666664</v>
      </c>
      <c r="PR29" s="16">
        <f t="shared" si="769"/>
        <v>-10.166666666666664</v>
      </c>
      <c r="PS29" s="16">
        <f t="shared" si="769"/>
        <v>-10.166666666666664</v>
      </c>
      <c r="PT29" s="16">
        <f t="shared" si="769"/>
        <v>-10.166666666666664</v>
      </c>
      <c r="PU29" s="16">
        <f t="shared" si="769"/>
        <v>-10.166666666666664</v>
      </c>
      <c r="PV29" s="16">
        <f t="shared" si="769"/>
        <v>-10.166666666666664</v>
      </c>
      <c r="PW29" s="16">
        <f t="shared" si="769"/>
        <v>-10.166666666666664</v>
      </c>
      <c r="PX29" s="16">
        <f t="shared" si="769"/>
        <v>-10.166666666666664</v>
      </c>
      <c r="PY29" s="16">
        <f t="shared" si="769"/>
        <v>-10.166666666666664</v>
      </c>
      <c r="PZ29" s="16">
        <f t="shared" si="769"/>
        <v>-10.166666666666664</v>
      </c>
      <c r="QA29" s="16">
        <f t="shared" si="769"/>
        <v>-10.166666666666664</v>
      </c>
      <c r="QB29" s="16">
        <f t="shared" si="769"/>
        <v>-10.166666666666664</v>
      </c>
      <c r="QC29" s="16">
        <f t="shared" si="769"/>
        <v>-10.166666666666664</v>
      </c>
      <c r="QD29" s="16">
        <f t="shared" si="769"/>
        <v>-10.166666666666664</v>
      </c>
      <c r="QE29" s="16">
        <f t="shared" si="769"/>
        <v>-10.166666666666664</v>
      </c>
      <c r="QF29" s="16">
        <f t="shared" si="769"/>
        <v>-10.166666666666664</v>
      </c>
      <c r="QG29" s="16">
        <f t="shared" si="769"/>
        <v>-10.166666666666664</v>
      </c>
      <c r="QH29" s="16">
        <f t="shared" si="769"/>
        <v>-10.166666666666664</v>
      </c>
      <c r="QI29" s="16">
        <f t="shared" si="769"/>
        <v>-10.166666666666664</v>
      </c>
      <c r="QJ29" s="16">
        <f t="shared" si="769"/>
        <v>-10.166666666666664</v>
      </c>
      <c r="QK29" s="16">
        <f t="shared" si="769"/>
        <v>-10.166666666666664</v>
      </c>
      <c r="QL29" s="16">
        <f t="shared" si="769"/>
        <v>-10.166666666666664</v>
      </c>
      <c r="QM29" s="16">
        <f t="shared" si="769"/>
        <v>-10.166666666666664</v>
      </c>
      <c r="QN29" s="16">
        <f t="shared" si="769"/>
        <v>-10.166666666666664</v>
      </c>
      <c r="QO29" s="16">
        <f t="shared" si="769"/>
        <v>-10.166666666666664</v>
      </c>
      <c r="QP29" s="16">
        <f t="shared" si="769"/>
        <v>-10.166666666666664</v>
      </c>
      <c r="QQ29" s="16">
        <f t="shared" si="769"/>
        <v>-10.166666666666664</v>
      </c>
      <c r="QR29" s="16">
        <f t="shared" si="769"/>
        <v>-10.166666666666664</v>
      </c>
      <c r="QS29" s="16">
        <f t="shared" si="769"/>
        <v>-10.166666666666664</v>
      </c>
      <c r="QT29" s="16">
        <f t="shared" si="769"/>
        <v>-10.166666666666664</v>
      </c>
      <c r="QU29" s="16">
        <f t="shared" si="769"/>
        <v>-10.166666666666664</v>
      </c>
      <c r="QV29" s="16">
        <f t="shared" si="769"/>
        <v>-10.166666666666664</v>
      </c>
      <c r="QW29" s="16">
        <f t="shared" si="769"/>
        <v>-10.166666666666664</v>
      </c>
      <c r="QX29" s="16">
        <f t="shared" ref="QX29:TI29" si="770">IF(QW$29&gt;=$K$29,QW$29-$AC$25,QW$29)</f>
        <v>-10.166666666666664</v>
      </c>
      <c r="QY29" s="16">
        <f t="shared" si="770"/>
        <v>-10.166666666666664</v>
      </c>
      <c r="QZ29" s="16">
        <f t="shared" si="770"/>
        <v>-10.166666666666664</v>
      </c>
      <c r="RA29" s="16">
        <f t="shared" si="770"/>
        <v>-10.166666666666664</v>
      </c>
      <c r="RB29" s="16">
        <f t="shared" si="770"/>
        <v>-10.166666666666664</v>
      </c>
      <c r="RC29" s="16">
        <f t="shared" si="770"/>
        <v>-10.166666666666664</v>
      </c>
      <c r="RD29" s="16">
        <f t="shared" si="770"/>
        <v>-10.166666666666664</v>
      </c>
      <c r="RE29" s="16">
        <f t="shared" si="770"/>
        <v>-10.166666666666664</v>
      </c>
      <c r="RF29" s="16">
        <f t="shared" si="770"/>
        <v>-10.166666666666664</v>
      </c>
      <c r="RG29" s="16">
        <f t="shared" si="770"/>
        <v>-10.166666666666664</v>
      </c>
      <c r="RH29" s="16">
        <f t="shared" si="770"/>
        <v>-10.166666666666664</v>
      </c>
      <c r="RI29" s="16">
        <f t="shared" si="770"/>
        <v>-10.166666666666664</v>
      </c>
      <c r="RJ29" s="16">
        <f t="shared" si="770"/>
        <v>-10.166666666666664</v>
      </c>
      <c r="RK29" s="16">
        <f t="shared" si="770"/>
        <v>-10.166666666666664</v>
      </c>
      <c r="RL29" s="16">
        <f t="shared" si="770"/>
        <v>-10.166666666666664</v>
      </c>
      <c r="RM29" s="16">
        <f t="shared" si="770"/>
        <v>-10.166666666666664</v>
      </c>
      <c r="RN29" s="16">
        <f t="shared" si="770"/>
        <v>-10.166666666666664</v>
      </c>
      <c r="RO29" s="16">
        <f t="shared" si="770"/>
        <v>-10.166666666666664</v>
      </c>
      <c r="RP29" s="16">
        <f t="shared" si="770"/>
        <v>-10.166666666666664</v>
      </c>
      <c r="RQ29" s="16">
        <f t="shared" si="770"/>
        <v>-10.166666666666664</v>
      </c>
      <c r="RR29" s="16">
        <f t="shared" si="770"/>
        <v>-10.166666666666664</v>
      </c>
      <c r="RS29" s="16">
        <f t="shared" si="770"/>
        <v>-10.166666666666664</v>
      </c>
      <c r="RT29" s="16">
        <f t="shared" si="770"/>
        <v>-10.166666666666664</v>
      </c>
      <c r="RU29" s="16">
        <f t="shared" si="770"/>
        <v>-10.166666666666664</v>
      </c>
      <c r="RV29" s="16">
        <f t="shared" si="770"/>
        <v>-10.166666666666664</v>
      </c>
      <c r="RW29" s="16">
        <f t="shared" si="770"/>
        <v>-10.166666666666664</v>
      </c>
      <c r="RX29" s="16">
        <f t="shared" si="770"/>
        <v>-10.166666666666664</v>
      </c>
      <c r="RY29" s="16">
        <f t="shared" si="770"/>
        <v>-10.166666666666664</v>
      </c>
      <c r="RZ29" s="16">
        <f t="shared" si="770"/>
        <v>-10.166666666666664</v>
      </c>
      <c r="SA29" s="16">
        <f t="shared" si="770"/>
        <v>-10.166666666666664</v>
      </c>
      <c r="SB29" s="16">
        <f t="shared" si="770"/>
        <v>-10.166666666666664</v>
      </c>
      <c r="SC29" s="16">
        <f t="shared" si="770"/>
        <v>-10.166666666666664</v>
      </c>
      <c r="SD29" s="16">
        <f t="shared" si="770"/>
        <v>-10.166666666666664</v>
      </c>
      <c r="SE29" s="16">
        <f t="shared" si="770"/>
        <v>-10.166666666666664</v>
      </c>
      <c r="SF29" s="16">
        <f t="shared" si="770"/>
        <v>-10.166666666666664</v>
      </c>
      <c r="SG29" s="16">
        <f t="shared" si="770"/>
        <v>-10.166666666666664</v>
      </c>
      <c r="SH29" s="16">
        <f t="shared" si="770"/>
        <v>-10.166666666666664</v>
      </c>
      <c r="SI29" s="16">
        <f t="shared" si="770"/>
        <v>-10.166666666666664</v>
      </c>
      <c r="SJ29" s="16">
        <f t="shared" si="770"/>
        <v>-10.166666666666664</v>
      </c>
      <c r="SK29" s="16">
        <f t="shared" si="770"/>
        <v>-10.166666666666664</v>
      </c>
      <c r="SL29" s="16">
        <f t="shared" si="770"/>
        <v>-10.166666666666664</v>
      </c>
      <c r="SM29" s="16">
        <f t="shared" si="770"/>
        <v>-10.166666666666664</v>
      </c>
      <c r="SN29" s="16">
        <f t="shared" si="770"/>
        <v>-10.166666666666664</v>
      </c>
      <c r="SO29" s="16">
        <f t="shared" si="770"/>
        <v>-10.166666666666664</v>
      </c>
      <c r="SP29" s="16">
        <f t="shared" si="770"/>
        <v>-10.166666666666664</v>
      </c>
      <c r="SQ29" s="16">
        <f t="shared" si="770"/>
        <v>-10.166666666666664</v>
      </c>
      <c r="SR29" s="16">
        <f t="shared" si="770"/>
        <v>-10.166666666666664</v>
      </c>
      <c r="SS29" s="16">
        <f t="shared" si="770"/>
        <v>-10.166666666666664</v>
      </c>
      <c r="ST29" s="16">
        <f t="shared" si="770"/>
        <v>-10.166666666666664</v>
      </c>
      <c r="SU29" s="16">
        <f t="shared" si="770"/>
        <v>-10.166666666666664</v>
      </c>
      <c r="SV29" s="16">
        <f t="shared" si="770"/>
        <v>-10.166666666666664</v>
      </c>
      <c r="SW29" s="16">
        <f t="shared" si="770"/>
        <v>-10.166666666666664</v>
      </c>
      <c r="SX29" s="16">
        <f t="shared" si="770"/>
        <v>-10.166666666666664</v>
      </c>
      <c r="SY29" s="16">
        <f t="shared" si="770"/>
        <v>-10.166666666666664</v>
      </c>
      <c r="SZ29" s="16">
        <f t="shared" si="770"/>
        <v>-10.166666666666664</v>
      </c>
      <c r="TA29" s="16">
        <f t="shared" si="770"/>
        <v>-10.166666666666664</v>
      </c>
      <c r="TB29" s="16">
        <f t="shared" si="770"/>
        <v>-10.166666666666664</v>
      </c>
      <c r="TC29" s="16">
        <f t="shared" si="770"/>
        <v>-10.166666666666664</v>
      </c>
      <c r="TD29" s="16">
        <f t="shared" si="770"/>
        <v>-10.166666666666664</v>
      </c>
      <c r="TE29" s="16">
        <f t="shared" si="770"/>
        <v>-10.166666666666664</v>
      </c>
      <c r="TF29" s="16">
        <f t="shared" si="770"/>
        <v>-10.166666666666664</v>
      </c>
      <c r="TG29" s="16">
        <f t="shared" si="770"/>
        <v>-10.166666666666664</v>
      </c>
      <c r="TH29" s="16">
        <f t="shared" si="770"/>
        <v>-10.166666666666664</v>
      </c>
      <c r="TI29" s="16">
        <f t="shared" si="770"/>
        <v>-10.166666666666664</v>
      </c>
      <c r="TJ29" s="16">
        <f t="shared" ref="TJ29:VU29" si="771">IF(TI$29&gt;=$K$29,TI$29-$AC$25,TI$29)</f>
        <v>-10.166666666666664</v>
      </c>
      <c r="TK29" s="16">
        <f t="shared" si="771"/>
        <v>-10.166666666666664</v>
      </c>
      <c r="TL29" s="16">
        <f t="shared" si="771"/>
        <v>-10.166666666666664</v>
      </c>
      <c r="TM29" s="16">
        <f t="shared" si="771"/>
        <v>-10.166666666666664</v>
      </c>
      <c r="TN29" s="16">
        <f t="shared" si="771"/>
        <v>-10.166666666666664</v>
      </c>
      <c r="TO29" s="16">
        <f t="shared" si="771"/>
        <v>-10.166666666666664</v>
      </c>
      <c r="TP29" s="16">
        <f t="shared" si="771"/>
        <v>-10.166666666666664</v>
      </c>
      <c r="TQ29" s="16">
        <f t="shared" si="771"/>
        <v>-10.166666666666664</v>
      </c>
      <c r="TR29" s="16">
        <f t="shared" si="771"/>
        <v>-10.166666666666664</v>
      </c>
      <c r="TS29" s="16">
        <f t="shared" si="771"/>
        <v>-10.166666666666664</v>
      </c>
      <c r="TT29" s="16">
        <f t="shared" si="771"/>
        <v>-10.166666666666664</v>
      </c>
      <c r="TU29" s="16">
        <f t="shared" si="771"/>
        <v>-10.166666666666664</v>
      </c>
      <c r="TV29" s="16">
        <f t="shared" si="771"/>
        <v>-10.166666666666664</v>
      </c>
      <c r="TW29" s="16">
        <f t="shared" si="771"/>
        <v>-10.166666666666664</v>
      </c>
      <c r="TX29" s="16">
        <f t="shared" si="771"/>
        <v>-10.166666666666664</v>
      </c>
      <c r="TY29" s="16">
        <f t="shared" si="771"/>
        <v>-10.166666666666664</v>
      </c>
      <c r="TZ29" s="16">
        <f t="shared" si="771"/>
        <v>-10.166666666666664</v>
      </c>
      <c r="UA29" s="16">
        <f t="shared" si="771"/>
        <v>-10.166666666666664</v>
      </c>
      <c r="UB29" s="16">
        <f t="shared" si="771"/>
        <v>-10.166666666666664</v>
      </c>
      <c r="UC29" s="16">
        <f t="shared" si="771"/>
        <v>-10.166666666666664</v>
      </c>
      <c r="UD29" s="16">
        <f t="shared" si="771"/>
        <v>-10.166666666666664</v>
      </c>
      <c r="UE29" s="16">
        <f t="shared" si="771"/>
        <v>-10.166666666666664</v>
      </c>
      <c r="UF29" s="16">
        <f t="shared" si="771"/>
        <v>-10.166666666666664</v>
      </c>
      <c r="UG29" s="16">
        <f t="shared" si="771"/>
        <v>-10.166666666666664</v>
      </c>
      <c r="UH29" s="16">
        <f t="shared" si="771"/>
        <v>-10.166666666666664</v>
      </c>
      <c r="UI29" s="16">
        <f t="shared" si="771"/>
        <v>-10.166666666666664</v>
      </c>
      <c r="UJ29" s="16">
        <f t="shared" si="771"/>
        <v>-10.166666666666664</v>
      </c>
      <c r="UK29" s="16">
        <f t="shared" si="771"/>
        <v>-10.166666666666664</v>
      </c>
      <c r="UL29" s="16">
        <f t="shared" si="771"/>
        <v>-10.166666666666664</v>
      </c>
      <c r="UM29" s="16">
        <f t="shared" si="771"/>
        <v>-10.166666666666664</v>
      </c>
      <c r="UN29" s="16">
        <f t="shared" si="771"/>
        <v>-10.166666666666664</v>
      </c>
      <c r="UO29" s="16">
        <f t="shared" si="771"/>
        <v>-10.166666666666664</v>
      </c>
      <c r="UP29" s="16">
        <f t="shared" si="771"/>
        <v>-10.166666666666664</v>
      </c>
      <c r="UQ29" s="16">
        <f t="shared" si="771"/>
        <v>-10.166666666666664</v>
      </c>
      <c r="UR29" s="16">
        <f t="shared" si="771"/>
        <v>-10.166666666666664</v>
      </c>
      <c r="US29" s="16">
        <f t="shared" si="771"/>
        <v>-10.166666666666664</v>
      </c>
      <c r="UT29" s="16">
        <f t="shared" si="771"/>
        <v>-10.166666666666664</v>
      </c>
      <c r="UU29" s="16">
        <f t="shared" si="771"/>
        <v>-10.166666666666664</v>
      </c>
      <c r="UV29" s="16">
        <f t="shared" si="771"/>
        <v>-10.166666666666664</v>
      </c>
      <c r="UW29" s="16">
        <f t="shared" si="771"/>
        <v>-10.166666666666664</v>
      </c>
      <c r="UX29" s="16">
        <f t="shared" si="771"/>
        <v>-10.166666666666664</v>
      </c>
      <c r="UY29" s="16">
        <f t="shared" si="771"/>
        <v>-10.166666666666664</v>
      </c>
      <c r="UZ29" s="16">
        <f t="shared" si="771"/>
        <v>-10.166666666666664</v>
      </c>
      <c r="VA29" s="16">
        <f t="shared" si="771"/>
        <v>-10.166666666666664</v>
      </c>
      <c r="VB29" s="16">
        <f t="shared" si="771"/>
        <v>-10.166666666666664</v>
      </c>
      <c r="VC29" s="16">
        <f t="shared" si="771"/>
        <v>-10.166666666666664</v>
      </c>
      <c r="VD29" s="16">
        <f t="shared" si="771"/>
        <v>-10.166666666666664</v>
      </c>
      <c r="VE29" s="16">
        <f t="shared" si="771"/>
        <v>-10.166666666666664</v>
      </c>
      <c r="VF29" s="16">
        <f t="shared" si="771"/>
        <v>-10.166666666666664</v>
      </c>
      <c r="VG29" s="16">
        <f t="shared" si="771"/>
        <v>-10.166666666666664</v>
      </c>
      <c r="VH29" s="16">
        <f t="shared" si="771"/>
        <v>-10.166666666666664</v>
      </c>
      <c r="VI29" s="16">
        <f t="shared" si="771"/>
        <v>-10.166666666666664</v>
      </c>
      <c r="VJ29" s="16">
        <f t="shared" si="771"/>
        <v>-10.166666666666664</v>
      </c>
      <c r="VK29" s="16">
        <f t="shared" si="771"/>
        <v>-10.166666666666664</v>
      </c>
      <c r="VL29" s="16">
        <f t="shared" si="771"/>
        <v>-10.166666666666664</v>
      </c>
      <c r="VM29" s="16">
        <f t="shared" si="771"/>
        <v>-10.166666666666664</v>
      </c>
      <c r="VN29" s="16">
        <f t="shared" si="771"/>
        <v>-10.166666666666664</v>
      </c>
      <c r="VO29" s="16">
        <f t="shared" si="771"/>
        <v>-10.166666666666664</v>
      </c>
      <c r="VP29" s="16">
        <f t="shared" si="771"/>
        <v>-10.166666666666664</v>
      </c>
      <c r="VQ29" s="16">
        <f t="shared" si="771"/>
        <v>-10.166666666666664</v>
      </c>
      <c r="VR29" s="16">
        <f t="shared" si="771"/>
        <v>-10.166666666666664</v>
      </c>
      <c r="VS29" s="16">
        <f t="shared" si="771"/>
        <v>-10.166666666666664</v>
      </c>
      <c r="VT29" s="16">
        <f t="shared" si="771"/>
        <v>-10.166666666666664</v>
      </c>
      <c r="VU29" s="16">
        <f t="shared" si="771"/>
        <v>-10.166666666666664</v>
      </c>
      <c r="VV29" s="16">
        <f t="shared" ref="VV29:YG29" si="772">IF(VU$29&gt;=$K$29,VU$29-$AC$25,VU$29)</f>
        <v>-10.166666666666664</v>
      </c>
      <c r="VW29" s="16">
        <f t="shared" si="772"/>
        <v>-10.166666666666664</v>
      </c>
      <c r="VX29" s="16">
        <f t="shared" si="772"/>
        <v>-10.166666666666664</v>
      </c>
      <c r="VY29" s="16">
        <f t="shared" si="772"/>
        <v>-10.166666666666664</v>
      </c>
      <c r="VZ29" s="16">
        <f t="shared" si="772"/>
        <v>-10.166666666666664</v>
      </c>
      <c r="WA29" s="16">
        <f t="shared" si="772"/>
        <v>-10.166666666666664</v>
      </c>
      <c r="WB29" s="16">
        <f t="shared" si="772"/>
        <v>-10.166666666666664</v>
      </c>
      <c r="WC29" s="16">
        <f t="shared" si="772"/>
        <v>-10.166666666666664</v>
      </c>
      <c r="WD29" s="16">
        <f t="shared" si="772"/>
        <v>-10.166666666666664</v>
      </c>
      <c r="WE29" s="16">
        <f t="shared" si="772"/>
        <v>-10.166666666666664</v>
      </c>
      <c r="WF29" s="16">
        <f t="shared" si="772"/>
        <v>-10.166666666666664</v>
      </c>
      <c r="WG29" s="16">
        <f t="shared" si="772"/>
        <v>-10.166666666666664</v>
      </c>
      <c r="WH29" s="16">
        <f t="shared" si="772"/>
        <v>-10.166666666666664</v>
      </c>
      <c r="WI29" s="16">
        <f t="shared" si="772"/>
        <v>-10.166666666666664</v>
      </c>
      <c r="WJ29" s="16">
        <f t="shared" si="772"/>
        <v>-10.166666666666664</v>
      </c>
      <c r="WK29" s="16">
        <f t="shared" si="772"/>
        <v>-10.166666666666664</v>
      </c>
      <c r="WL29" s="16">
        <f t="shared" si="772"/>
        <v>-10.166666666666664</v>
      </c>
      <c r="WM29" s="16">
        <f t="shared" si="772"/>
        <v>-10.166666666666664</v>
      </c>
      <c r="WN29" s="16">
        <f t="shared" si="772"/>
        <v>-10.166666666666664</v>
      </c>
      <c r="WO29" s="16">
        <f t="shared" si="772"/>
        <v>-10.166666666666664</v>
      </c>
      <c r="WP29" s="16">
        <f t="shared" si="772"/>
        <v>-10.166666666666664</v>
      </c>
      <c r="WQ29" s="16">
        <f t="shared" si="772"/>
        <v>-10.166666666666664</v>
      </c>
      <c r="WR29" s="16">
        <f t="shared" si="772"/>
        <v>-10.166666666666664</v>
      </c>
      <c r="WS29" s="16">
        <f t="shared" si="772"/>
        <v>-10.166666666666664</v>
      </c>
      <c r="WT29" s="16">
        <f t="shared" si="772"/>
        <v>-10.166666666666664</v>
      </c>
      <c r="WU29" s="16">
        <f t="shared" si="772"/>
        <v>-10.166666666666664</v>
      </c>
      <c r="WV29" s="16">
        <f t="shared" si="772"/>
        <v>-10.166666666666664</v>
      </c>
      <c r="WW29" s="16">
        <f t="shared" si="772"/>
        <v>-10.166666666666664</v>
      </c>
      <c r="WX29" s="16">
        <f t="shared" si="772"/>
        <v>-10.166666666666664</v>
      </c>
      <c r="WY29" s="16">
        <f t="shared" si="772"/>
        <v>-10.166666666666664</v>
      </c>
      <c r="WZ29" s="16">
        <f t="shared" si="772"/>
        <v>-10.166666666666664</v>
      </c>
      <c r="XA29" s="16">
        <f t="shared" si="772"/>
        <v>-10.166666666666664</v>
      </c>
      <c r="XB29" s="16">
        <f t="shared" si="772"/>
        <v>-10.166666666666664</v>
      </c>
      <c r="XC29" s="16">
        <f t="shared" si="772"/>
        <v>-10.166666666666664</v>
      </c>
      <c r="XD29" s="16">
        <f t="shared" si="772"/>
        <v>-10.166666666666664</v>
      </c>
      <c r="XE29" s="16">
        <f t="shared" si="772"/>
        <v>-10.166666666666664</v>
      </c>
      <c r="XF29" s="16">
        <f t="shared" si="772"/>
        <v>-10.166666666666664</v>
      </c>
      <c r="XG29" s="16">
        <f t="shared" si="772"/>
        <v>-10.166666666666664</v>
      </c>
      <c r="XH29" s="16">
        <f t="shared" si="772"/>
        <v>-10.166666666666664</v>
      </c>
      <c r="XI29" s="16">
        <f t="shared" si="772"/>
        <v>-10.166666666666664</v>
      </c>
      <c r="XJ29" s="16">
        <f t="shared" si="772"/>
        <v>-10.166666666666664</v>
      </c>
      <c r="XK29" s="16">
        <f t="shared" si="772"/>
        <v>-10.166666666666664</v>
      </c>
      <c r="XL29" s="16">
        <f t="shared" si="772"/>
        <v>-10.166666666666664</v>
      </c>
      <c r="XM29" s="16">
        <f t="shared" si="772"/>
        <v>-10.166666666666664</v>
      </c>
      <c r="XN29" s="16">
        <f t="shared" si="772"/>
        <v>-10.166666666666664</v>
      </c>
      <c r="XO29" s="16">
        <f t="shared" si="772"/>
        <v>-10.166666666666664</v>
      </c>
      <c r="XP29" s="16">
        <f t="shared" si="772"/>
        <v>-10.166666666666664</v>
      </c>
      <c r="XQ29" s="16">
        <f t="shared" si="772"/>
        <v>-10.166666666666664</v>
      </c>
      <c r="XR29" s="16">
        <f t="shared" si="772"/>
        <v>-10.166666666666664</v>
      </c>
      <c r="XS29" s="16">
        <f t="shared" si="772"/>
        <v>-10.166666666666664</v>
      </c>
      <c r="XT29" s="16">
        <f t="shared" si="772"/>
        <v>-10.166666666666664</v>
      </c>
      <c r="XU29" s="16">
        <f t="shared" si="772"/>
        <v>-10.166666666666664</v>
      </c>
      <c r="XV29" s="16">
        <f t="shared" si="772"/>
        <v>-10.166666666666664</v>
      </c>
      <c r="XW29" s="16">
        <f t="shared" si="772"/>
        <v>-10.166666666666664</v>
      </c>
      <c r="XX29" s="16">
        <f t="shared" si="772"/>
        <v>-10.166666666666664</v>
      </c>
      <c r="XY29" s="16">
        <f t="shared" si="772"/>
        <v>-10.166666666666664</v>
      </c>
      <c r="XZ29" s="16">
        <f t="shared" si="772"/>
        <v>-10.166666666666664</v>
      </c>
      <c r="YA29" s="16">
        <f t="shared" si="772"/>
        <v>-10.166666666666664</v>
      </c>
      <c r="YB29" s="16">
        <f t="shared" si="772"/>
        <v>-10.166666666666664</v>
      </c>
      <c r="YC29" s="16">
        <f t="shared" si="772"/>
        <v>-10.166666666666664</v>
      </c>
      <c r="YD29" s="16">
        <f t="shared" si="772"/>
        <v>-10.166666666666664</v>
      </c>
      <c r="YE29" s="16">
        <f t="shared" si="772"/>
        <v>-10.166666666666664</v>
      </c>
      <c r="YF29" s="16">
        <f t="shared" si="772"/>
        <v>-10.166666666666664</v>
      </c>
      <c r="YG29" s="16">
        <f t="shared" si="772"/>
        <v>-10.166666666666664</v>
      </c>
      <c r="YH29" s="16">
        <f t="shared" ref="YH29:AAS29" si="773">IF(YG$29&gt;=$K$29,YG$29-$AC$25,YG$29)</f>
        <v>-10.166666666666664</v>
      </c>
      <c r="YI29" s="16">
        <f t="shared" si="773"/>
        <v>-10.166666666666664</v>
      </c>
      <c r="YJ29" s="16">
        <f t="shared" si="773"/>
        <v>-10.166666666666664</v>
      </c>
      <c r="YK29" s="16">
        <f t="shared" si="773"/>
        <v>-10.166666666666664</v>
      </c>
      <c r="YL29" s="16">
        <f t="shared" si="773"/>
        <v>-10.166666666666664</v>
      </c>
      <c r="YM29" s="16">
        <f t="shared" si="773"/>
        <v>-10.166666666666664</v>
      </c>
      <c r="YN29" s="16">
        <f t="shared" si="773"/>
        <v>-10.166666666666664</v>
      </c>
      <c r="YO29" s="16">
        <f t="shared" si="773"/>
        <v>-10.166666666666664</v>
      </c>
      <c r="YP29" s="16">
        <f t="shared" si="773"/>
        <v>-10.166666666666664</v>
      </c>
      <c r="YQ29" s="16">
        <f t="shared" si="773"/>
        <v>-10.166666666666664</v>
      </c>
      <c r="YR29" s="16">
        <f t="shared" si="773"/>
        <v>-10.166666666666664</v>
      </c>
      <c r="YS29" s="16">
        <f t="shared" si="773"/>
        <v>-10.166666666666664</v>
      </c>
      <c r="YT29" s="16">
        <f t="shared" si="773"/>
        <v>-10.166666666666664</v>
      </c>
      <c r="YU29" s="16">
        <f t="shared" si="773"/>
        <v>-10.166666666666664</v>
      </c>
      <c r="YV29" s="16">
        <f t="shared" si="773"/>
        <v>-10.166666666666664</v>
      </c>
      <c r="YW29" s="16">
        <f t="shared" si="773"/>
        <v>-10.166666666666664</v>
      </c>
      <c r="YX29" s="16">
        <f t="shared" si="773"/>
        <v>-10.166666666666664</v>
      </c>
      <c r="YY29" s="16">
        <f t="shared" si="773"/>
        <v>-10.166666666666664</v>
      </c>
      <c r="YZ29" s="16">
        <f t="shared" si="773"/>
        <v>-10.166666666666664</v>
      </c>
      <c r="ZA29" s="16">
        <f t="shared" si="773"/>
        <v>-10.166666666666664</v>
      </c>
      <c r="ZB29" s="16">
        <f t="shared" si="773"/>
        <v>-10.166666666666664</v>
      </c>
      <c r="ZC29" s="16">
        <f t="shared" si="773"/>
        <v>-10.166666666666664</v>
      </c>
      <c r="ZD29" s="16">
        <f t="shared" si="773"/>
        <v>-10.166666666666664</v>
      </c>
      <c r="ZE29" s="16">
        <f t="shared" si="773"/>
        <v>-10.166666666666664</v>
      </c>
      <c r="ZF29" s="16">
        <f t="shared" si="773"/>
        <v>-10.166666666666664</v>
      </c>
      <c r="ZG29" s="16">
        <f t="shared" si="773"/>
        <v>-10.166666666666664</v>
      </c>
      <c r="ZH29" s="16">
        <f t="shared" si="773"/>
        <v>-10.166666666666664</v>
      </c>
      <c r="ZI29" s="16">
        <f t="shared" si="773"/>
        <v>-10.166666666666664</v>
      </c>
      <c r="ZJ29" s="16">
        <f t="shared" si="773"/>
        <v>-10.166666666666664</v>
      </c>
      <c r="ZK29" s="16">
        <f t="shared" si="773"/>
        <v>-10.166666666666664</v>
      </c>
      <c r="ZL29" s="16">
        <f t="shared" si="773"/>
        <v>-10.166666666666664</v>
      </c>
      <c r="ZM29" s="16">
        <f t="shared" si="773"/>
        <v>-10.166666666666664</v>
      </c>
      <c r="ZN29" s="16">
        <f t="shared" si="773"/>
        <v>-10.166666666666664</v>
      </c>
      <c r="ZO29" s="16">
        <f t="shared" si="773"/>
        <v>-10.166666666666664</v>
      </c>
      <c r="ZP29" s="16">
        <f t="shared" si="773"/>
        <v>-10.166666666666664</v>
      </c>
      <c r="ZQ29" s="16">
        <f t="shared" si="773"/>
        <v>-10.166666666666664</v>
      </c>
      <c r="ZR29" s="16">
        <f t="shared" si="773"/>
        <v>-10.166666666666664</v>
      </c>
      <c r="ZS29" s="16">
        <f t="shared" si="773"/>
        <v>-10.166666666666664</v>
      </c>
      <c r="ZT29" s="16">
        <f t="shared" si="773"/>
        <v>-10.166666666666664</v>
      </c>
      <c r="ZU29" s="16">
        <f t="shared" si="773"/>
        <v>-10.166666666666664</v>
      </c>
      <c r="ZV29" s="16">
        <f t="shared" si="773"/>
        <v>-10.166666666666664</v>
      </c>
      <c r="ZW29" s="16">
        <f t="shared" si="773"/>
        <v>-10.166666666666664</v>
      </c>
      <c r="ZX29" s="16">
        <f t="shared" si="773"/>
        <v>-10.166666666666664</v>
      </c>
      <c r="ZY29" s="16">
        <f t="shared" si="773"/>
        <v>-10.166666666666664</v>
      </c>
      <c r="ZZ29" s="16">
        <f t="shared" si="773"/>
        <v>-10.166666666666664</v>
      </c>
      <c r="AAA29" s="16">
        <f t="shared" si="773"/>
        <v>-10.166666666666664</v>
      </c>
      <c r="AAB29" s="16">
        <f t="shared" si="773"/>
        <v>-10.166666666666664</v>
      </c>
      <c r="AAC29" s="16">
        <f t="shared" si="773"/>
        <v>-10.166666666666664</v>
      </c>
      <c r="AAD29" s="16">
        <f t="shared" si="773"/>
        <v>-10.166666666666664</v>
      </c>
      <c r="AAE29" s="16">
        <f t="shared" si="773"/>
        <v>-10.166666666666664</v>
      </c>
      <c r="AAF29" s="16">
        <f t="shared" si="773"/>
        <v>-10.166666666666664</v>
      </c>
      <c r="AAG29" s="16">
        <f t="shared" si="773"/>
        <v>-10.166666666666664</v>
      </c>
      <c r="AAH29" s="16">
        <f t="shared" si="773"/>
        <v>-10.166666666666664</v>
      </c>
      <c r="AAI29" s="16">
        <f t="shared" si="773"/>
        <v>-10.166666666666664</v>
      </c>
      <c r="AAJ29" s="16">
        <f t="shared" si="773"/>
        <v>-10.166666666666664</v>
      </c>
      <c r="AAK29" s="16">
        <f t="shared" si="773"/>
        <v>-10.166666666666664</v>
      </c>
      <c r="AAL29" s="16">
        <f t="shared" si="773"/>
        <v>-10.166666666666664</v>
      </c>
      <c r="AAM29" s="16">
        <f t="shared" si="773"/>
        <v>-10.166666666666664</v>
      </c>
      <c r="AAN29" s="16">
        <f t="shared" si="773"/>
        <v>-10.166666666666664</v>
      </c>
      <c r="AAO29" s="16">
        <f t="shared" si="773"/>
        <v>-10.166666666666664</v>
      </c>
      <c r="AAP29" s="16">
        <f t="shared" si="773"/>
        <v>-10.166666666666664</v>
      </c>
      <c r="AAQ29" s="16">
        <f t="shared" si="773"/>
        <v>-10.166666666666664</v>
      </c>
      <c r="AAR29" s="16">
        <f t="shared" si="773"/>
        <v>-10.166666666666664</v>
      </c>
      <c r="AAS29" s="16">
        <f t="shared" si="773"/>
        <v>-10.166666666666664</v>
      </c>
      <c r="AAT29" s="16">
        <f t="shared" ref="AAT29:ACZ29" si="774">IF(AAS$29&gt;=$K$29,AAS$29-$AC$25,AAS$29)</f>
        <v>-10.166666666666664</v>
      </c>
      <c r="AAU29" s="16">
        <f t="shared" si="774"/>
        <v>-10.166666666666664</v>
      </c>
      <c r="AAV29" s="16">
        <f t="shared" si="774"/>
        <v>-10.166666666666664</v>
      </c>
      <c r="AAW29" s="16">
        <f t="shared" si="774"/>
        <v>-10.166666666666664</v>
      </c>
      <c r="AAX29" s="16">
        <f t="shared" si="774"/>
        <v>-10.166666666666664</v>
      </c>
      <c r="AAY29" s="16">
        <f t="shared" si="774"/>
        <v>-10.166666666666664</v>
      </c>
      <c r="AAZ29" s="16">
        <f t="shared" si="774"/>
        <v>-10.166666666666664</v>
      </c>
      <c r="ABA29" s="16">
        <f t="shared" si="774"/>
        <v>-10.166666666666664</v>
      </c>
      <c r="ABB29" s="16">
        <f t="shared" si="774"/>
        <v>-10.166666666666664</v>
      </c>
      <c r="ABC29" s="16">
        <f t="shared" si="774"/>
        <v>-10.166666666666664</v>
      </c>
      <c r="ABD29" s="16">
        <f t="shared" si="774"/>
        <v>-10.166666666666664</v>
      </c>
      <c r="ABE29" s="16">
        <f t="shared" si="774"/>
        <v>-10.166666666666664</v>
      </c>
      <c r="ABF29" s="16">
        <f t="shared" si="774"/>
        <v>-10.166666666666664</v>
      </c>
      <c r="ABG29" s="16">
        <f t="shared" si="774"/>
        <v>-10.166666666666664</v>
      </c>
      <c r="ABH29" s="16">
        <f t="shared" si="774"/>
        <v>-10.166666666666664</v>
      </c>
      <c r="ABI29" s="16">
        <f t="shared" si="774"/>
        <v>-10.166666666666664</v>
      </c>
      <c r="ABJ29" s="16">
        <f t="shared" si="774"/>
        <v>-10.166666666666664</v>
      </c>
      <c r="ABK29" s="16">
        <f t="shared" si="774"/>
        <v>-10.166666666666664</v>
      </c>
      <c r="ABL29" s="16">
        <f t="shared" si="774"/>
        <v>-10.166666666666664</v>
      </c>
      <c r="ABM29" s="16">
        <f t="shared" si="774"/>
        <v>-10.166666666666664</v>
      </c>
      <c r="ABN29" s="16">
        <f t="shared" si="774"/>
        <v>-10.166666666666664</v>
      </c>
      <c r="ABO29" s="16">
        <f t="shared" si="774"/>
        <v>-10.166666666666664</v>
      </c>
      <c r="ABP29" s="16">
        <f t="shared" si="774"/>
        <v>-10.166666666666664</v>
      </c>
      <c r="ABQ29" s="16">
        <f t="shared" si="774"/>
        <v>-10.166666666666664</v>
      </c>
      <c r="ABR29" s="16">
        <f t="shared" si="774"/>
        <v>-10.166666666666664</v>
      </c>
      <c r="ABS29" s="16">
        <f t="shared" si="774"/>
        <v>-10.166666666666664</v>
      </c>
      <c r="ABT29" s="16">
        <f t="shared" si="774"/>
        <v>-10.166666666666664</v>
      </c>
      <c r="ABU29" s="16">
        <f t="shared" si="774"/>
        <v>-10.166666666666664</v>
      </c>
      <c r="ABV29" s="16">
        <f t="shared" si="774"/>
        <v>-10.166666666666664</v>
      </c>
      <c r="ABW29" s="16">
        <f t="shared" si="774"/>
        <v>-10.166666666666664</v>
      </c>
      <c r="ABX29" s="16">
        <f t="shared" si="774"/>
        <v>-10.166666666666664</v>
      </c>
      <c r="ABY29" s="16">
        <f t="shared" si="774"/>
        <v>-10.166666666666664</v>
      </c>
      <c r="ABZ29" s="16">
        <f t="shared" si="774"/>
        <v>-10.166666666666664</v>
      </c>
      <c r="ACA29" s="16">
        <f t="shared" si="774"/>
        <v>-10.166666666666664</v>
      </c>
      <c r="ACB29" s="16">
        <f t="shared" si="774"/>
        <v>-10.166666666666664</v>
      </c>
      <c r="ACC29" s="16">
        <f t="shared" si="774"/>
        <v>-10.166666666666664</v>
      </c>
      <c r="ACD29" s="16">
        <f t="shared" si="774"/>
        <v>-10.166666666666664</v>
      </c>
      <c r="ACE29" s="16">
        <f t="shared" si="774"/>
        <v>-10.166666666666664</v>
      </c>
      <c r="ACF29" s="16">
        <f t="shared" si="774"/>
        <v>-10.166666666666664</v>
      </c>
      <c r="ACG29" s="16">
        <f t="shared" si="774"/>
        <v>-10.166666666666664</v>
      </c>
      <c r="ACH29" s="16">
        <f t="shared" si="774"/>
        <v>-10.166666666666664</v>
      </c>
      <c r="ACI29" s="16">
        <f t="shared" si="774"/>
        <v>-10.166666666666664</v>
      </c>
      <c r="ACJ29" s="16">
        <f t="shared" si="774"/>
        <v>-10.166666666666664</v>
      </c>
      <c r="ACK29" s="16">
        <f t="shared" si="774"/>
        <v>-10.166666666666664</v>
      </c>
      <c r="ACL29" s="16">
        <f t="shared" si="774"/>
        <v>-10.166666666666664</v>
      </c>
      <c r="ACM29" s="16">
        <f t="shared" si="774"/>
        <v>-10.166666666666664</v>
      </c>
      <c r="ACN29" s="16">
        <f t="shared" si="774"/>
        <v>-10.166666666666664</v>
      </c>
      <c r="ACO29" s="16">
        <f t="shared" si="774"/>
        <v>-10.166666666666664</v>
      </c>
      <c r="ACP29" s="16">
        <f t="shared" si="774"/>
        <v>-10.166666666666664</v>
      </c>
      <c r="ACQ29" s="16">
        <f t="shared" si="774"/>
        <v>-10.166666666666664</v>
      </c>
      <c r="ACR29" s="16">
        <f t="shared" si="774"/>
        <v>-10.166666666666664</v>
      </c>
      <c r="ACS29" s="16">
        <f t="shared" si="774"/>
        <v>-10.166666666666664</v>
      </c>
      <c r="ACT29" s="16">
        <f t="shared" si="774"/>
        <v>-10.166666666666664</v>
      </c>
      <c r="ACU29" s="16">
        <f t="shared" si="774"/>
        <v>-10.166666666666664</v>
      </c>
      <c r="ACV29" s="16">
        <f t="shared" si="774"/>
        <v>-10.166666666666664</v>
      </c>
      <c r="ACW29" s="16">
        <f t="shared" si="774"/>
        <v>-10.166666666666664</v>
      </c>
      <c r="ACX29" s="16">
        <f t="shared" si="774"/>
        <v>-10.166666666666664</v>
      </c>
      <c r="ACY29" s="16">
        <f t="shared" si="774"/>
        <v>-10.166666666666664</v>
      </c>
      <c r="ACZ29" s="16">
        <f t="shared" si="774"/>
        <v>-10.166666666666664</v>
      </c>
    </row>
    <row r="30" spans="1:780" ht="15.75" thickBot="1">
      <c r="C30" s="40">
        <f>SUM(PT!D40)</f>
        <v>2</v>
      </c>
      <c r="D30" s="40">
        <f t="shared" ref="D30:D43" si="775">IF(C30=A$2,1,IF(C30=A$3,1.05,IF(C30=A$4,1.088,IF(C30=A$5,1.125,IF(C30=A$6,1.16,IF(C30=A$7,1.19,IF(C30=A$8,1.225,IF(C30=A$9,1.256,IF(C30=A$10,1.29,IF(C30=A$11,1.325,IF(C30=A$12,1.355,IF(C30=A$13,1.388,IF(C30=A$14,1.432,IF(C30=A$15,1.457,IF(C30=A$16,1.495,"REPS")))))))))))))))</f>
        <v>1.05</v>
      </c>
      <c r="E30" s="40">
        <f>SUM(PT!C40)</f>
        <v>135</v>
      </c>
      <c r="F30" s="41">
        <f t="shared" ref="F30:F43" si="776">SUM(D30*E30)</f>
        <v>141.75</v>
      </c>
      <c r="G30" s="41">
        <f t="shared" ref="G30:G43" si="777">SUM(F30*G$1)</f>
        <v>122.202675</v>
      </c>
      <c r="H30" s="41">
        <f t="shared" ref="H30:H43" si="778">SUM(F30*H$1)</f>
        <v>106.97872500000001</v>
      </c>
      <c r="I30" s="41">
        <f t="shared" ref="I30:I43" si="779">SUM(F30*I$1)</f>
        <v>94.816575</v>
      </c>
      <c r="L30">
        <f>SUM(M30:ACZ30)</f>
        <v>55</v>
      </c>
      <c r="M30" s="16">
        <f>IF(M$29&gt;=$K$29,1,0)</f>
        <v>1</v>
      </c>
      <c r="N30" s="16">
        <f t="shared" ref="N30:BY30" si="780">IF(N$29&gt;=$K$29,1,0)</f>
        <v>1</v>
      </c>
      <c r="O30" s="16">
        <f t="shared" si="780"/>
        <v>1</v>
      </c>
      <c r="P30" s="16">
        <f t="shared" si="780"/>
        <v>1</v>
      </c>
      <c r="Q30" s="16">
        <f t="shared" si="780"/>
        <v>1</v>
      </c>
      <c r="R30" s="16">
        <f t="shared" si="780"/>
        <v>1</v>
      </c>
      <c r="S30" s="16">
        <f t="shared" si="780"/>
        <v>1</v>
      </c>
      <c r="T30" s="16">
        <f t="shared" si="780"/>
        <v>1</v>
      </c>
      <c r="U30" s="16">
        <f t="shared" si="780"/>
        <v>1</v>
      </c>
      <c r="V30" s="16">
        <f t="shared" si="780"/>
        <v>1</v>
      </c>
      <c r="W30" s="16">
        <f t="shared" si="780"/>
        <v>1</v>
      </c>
      <c r="X30" s="16">
        <f t="shared" si="780"/>
        <v>1</v>
      </c>
      <c r="Y30" s="16">
        <f t="shared" si="780"/>
        <v>1</v>
      </c>
      <c r="Z30" s="16">
        <f t="shared" si="780"/>
        <v>1</v>
      </c>
      <c r="AA30" s="16">
        <f t="shared" si="780"/>
        <v>1</v>
      </c>
      <c r="AB30" s="16">
        <f t="shared" si="780"/>
        <v>1</v>
      </c>
      <c r="AC30" s="16">
        <f t="shared" si="780"/>
        <v>1</v>
      </c>
      <c r="AD30" s="16">
        <f t="shared" si="780"/>
        <v>1</v>
      </c>
      <c r="AE30" s="16">
        <f t="shared" si="780"/>
        <v>1</v>
      </c>
      <c r="AF30" s="16">
        <f t="shared" si="780"/>
        <v>1</v>
      </c>
      <c r="AG30" s="16">
        <f t="shared" si="780"/>
        <v>1</v>
      </c>
      <c r="AH30" s="16">
        <f t="shared" si="780"/>
        <v>1</v>
      </c>
      <c r="AI30" s="16">
        <f t="shared" si="780"/>
        <v>1</v>
      </c>
      <c r="AJ30" s="16">
        <f t="shared" si="780"/>
        <v>1</v>
      </c>
      <c r="AK30" s="16">
        <f t="shared" si="780"/>
        <v>1</v>
      </c>
      <c r="AL30" s="16">
        <f t="shared" si="780"/>
        <v>1</v>
      </c>
      <c r="AM30" s="16">
        <f t="shared" si="780"/>
        <v>1</v>
      </c>
      <c r="AN30" s="16">
        <f t="shared" si="780"/>
        <v>1</v>
      </c>
      <c r="AO30" s="16">
        <f t="shared" si="780"/>
        <v>1</v>
      </c>
      <c r="AP30" s="16">
        <f t="shared" si="780"/>
        <v>1</v>
      </c>
      <c r="AQ30" s="16">
        <f t="shared" si="780"/>
        <v>1</v>
      </c>
      <c r="AR30" s="16">
        <f t="shared" si="780"/>
        <v>1</v>
      </c>
      <c r="AS30" s="16">
        <f t="shared" si="780"/>
        <v>1</v>
      </c>
      <c r="AT30" s="16">
        <f t="shared" si="780"/>
        <v>1</v>
      </c>
      <c r="AU30" s="16">
        <f t="shared" si="780"/>
        <v>1</v>
      </c>
      <c r="AV30" s="16">
        <f t="shared" si="780"/>
        <v>1</v>
      </c>
      <c r="AW30" s="16">
        <f t="shared" si="780"/>
        <v>1</v>
      </c>
      <c r="AX30" s="16">
        <f t="shared" si="780"/>
        <v>1</v>
      </c>
      <c r="AY30" s="16">
        <f t="shared" si="780"/>
        <v>1</v>
      </c>
      <c r="AZ30" s="16">
        <f t="shared" si="780"/>
        <v>1</v>
      </c>
      <c r="BA30" s="16">
        <f t="shared" si="780"/>
        <v>1</v>
      </c>
      <c r="BB30" s="16">
        <f t="shared" si="780"/>
        <v>1</v>
      </c>
      <c r="BC30" s="16">
        <f t="shared" si="780"/>
        <v>1</v>
      </c>
      <c r="BD30" s="16">
        <f t="shared" si="780"/>
        <v>1</v>
      </c>
      <c r="BE30" s="16">
        <f t="shared" si="780"/>
        <v>1</v>
      </c>
      <c r="BF30" s="16">
        <f t="shared" si="780"/>
        <v>1</v>
      </c>
      <c r="BG30" s="16">
        <f t="shared" si="780"/>
        <v>1</v>
      </c>
      <c r="BH30" s="16">
        <f t="shared" si="780"/>
        <v>1</v>
      </c>
      <c r="BI30" s="16">
        <f t="shared" si="780"/>
        <v>1</v>
      </c>
      <c r="BJ30" s="16">
        <f t="shared" si="780"/>
        <v>1</v>
      </c>
      <c r="BK30" s="16">
        <f t="shared" si="780"/>
        <v>1</v>
      </c>
      <c r="BL30" s="16">
        <f t="shared" si="780"/>
        <v>1</v>
      </c>
      <c r="BM30" s="16">
        <f t="shared" si="780"/>
        <v>1</v>
      </c>
      <c r="BN30" s="16">
        <f t="shared" si="780"/>
        <v>1</v>
      </c>
      <c r="BO30" s="16">
        <f t="shared" si="780"/>
        <v>1</v>
      </c>
      <c r="BP30" s="16">
        <f t="shared" si="780"/>
        <v>0</v>
      </c>
      <c r="BQ30" s="16">
        <f t="shared" si="780"/>
        <v>0</v>
      </c>
      <c r="BR30" s="16">
        <f t="shared" si="780"/>
        <v>0</v>
      </c>
      <c r="BS30" s="16">
        <f t="shared" si="780"/>
        <v>0</v>
      </c>
      <c r="BT30" s="16">
        <f t="shared" si="780"/>
        <v>0</v>
      </c>
      <c r="BU30" s="16">
        <f t="shared" si="780"/>
        <v>0</v>
      </c>
      <c r="BV30" s="16">
        <f t="shared" si="780"/>
        <v>0</v>
      </c>
      <c r="BW30" s="16">
        <f t="shared" si="780"/>
        <v>0</v>
      </c>
      <c r="BX30" s="16">
        <f t="shared" si="780"/>
        <v>0</v>
      </c>
      <c r="BY30" s="16">
        <f t="shared" si="780"/>
        <v>0</v>
      </c>
      <c r="BZ30" s="16">
        <f t="shared" ref="BZ30:EK30" si="781">IF(BZ$29&gt;=$K$29,1,0)</f>
        <v>0</v>
      </c>
      <c r="CA30" s="16">
        <f t="shared" si="781"/>
        <v>0</v>
      </c>
      <c r="CB30" s="16">
        <f t="shared" si="781"/>
        <v>0</v>
      </c>
      <c r="CC30" s="16">
        <f t="shared" si="781"/>
        <v>0</v>
      </c>
      <c r="CD30" s="16">
        <f t="shared" si="781"/>
        <v>0</v>
      </c>
      <c r="CE30" s="16">
        <f t="shared" si="781"/>
        <v>0</v>
      </c>
      <c r="CF30" s="16">
        <f t="shared" si="781"/>
        <v>0</v>
      </c>
      <c r="CG30" s="16">
        <f t="shared" si="781"/>
        <v>0</v>
      </c>
      <c r="CH30" s="16">
        <f t="shared" si="781"/>
        <v>0</v>
      </c>
      <c r="CI30" s="16">
        <f t="shared" si="781"/>
        <v>0</v>
      </c>
      <c r="CJ30" s="16">
        <f t="shared" si="781"/>
        <v>0</v>
      </c>
      <c r="CK30" s="16">
        <f t="shared" si="781"/>
        <v>0</v>
      </c>
      <c r="CL30" s="16">
        <f t="shared" si="781"/>
        <v>0</v>
      </c>
      <c r="CM30" s="16">
        <f t="shared" si="781"/>
        <v>0</v>
      </c>
      <c r="CN30" s="16">
        <f t="shared" si="781"/>
        <v>0</v>
      </c>
      <c r="CO30" s="16">
        <f t="shared" si="781"/>
        <v>0</v>
      </c>
      <c r="CP30" s="16">
        <f t="shared" si="781"/>
        <v>0</v>
      </c>
      <c r="CQ30" s="16">
        <f t="shared" si="781"/>
        <v>0</v>
      </c>
      <c r="CR30" s="16">
        <f t="shared" si="781"/>
        <v>0</v>
      </c>
      <c r="CS30" s="16">
        <f t="shared" si="781"/>
        <v>0</v>
      </c>
      <c r="CT30" s="16">
        <f t="shared" si="781"/>
        <v>0</v>
      </c>
      <c r="CU30" s="16">
        <f t="shared" si="781"/>
        <v>0</v>
      </c>
      <c r="CV30" s="16">
        <f t="shared" si="781"/>
        <v>0</v>
      </c>
      <c r="CW30" s="16">
        <f t="shared" si="781"/>
        <v>0</v>
      </c>
      <c r="CX30" s="16">
        <f t="shared" si="781"/>
        <v>0</v>
      </c>
      <c r="CY30" s="16">
        <f t="shared" si="781"/>
        <v>0</v>
      </c>
      <c r="CZ30" s="16">
        <f t="shared" si="781"/>
        <v>0</v>
      </c>
      <c r="DA30" s="16">
        <f t="shared" si="781"/>
        <v>0</v>
      </c>
      <c r="DB30" s="16">
        <f t="shared" si="781"/>
        <v>0</v>
      </c>
      <c r="DC30" s="16">
        <f t="shared" si="781"/>
        <v>0</v>
      </c>
      <c r="DD30" s="16">
        <f t="shared" si="781"/>
        <v>0</v>
      </c>
      <c r="DE30" s="16">
        <f t="shared" si="781"/>
        <v>0</v>
      </c>
      <c r="DF30" s="16">
        <f t="shared" si="781"/>
        <v>0</v>
      </c>
      <c r="DG30" s="16">
        <f t="shared" si="781"/>
        <v>0</v>
      </c>
      <c r="DH30" s="16">
        <f t="shared" si="781"/>
        <v>0</v>
      </c>
      <c r="DI30" s="16">
        <f t="shared" si="781"/>
        <v>0</v>
      </c>
      <c r="DJ30" s="16">
        <f t="shared" si="781"/>
        <v>0</v>
      </c>
      <c r="DK30" s="16">
        <f t="shared" si="781"/>
        <v>0</v>
      </c>
      <c r="DL30" s="16">
        <f t="shared" si="781"/>
        <v>0</v>
      </c>
      <c r="DM30" s="16">
        <f t="shared" si="781"/>
        <v>0</v>
      </c>
      <c r="DN30" s="16">
        <f t="shared" si="781"/>
        <v>0</v>
      </c>
      <c r="DO30" s="16">
        <f t="shared" si="781"/>
        <v>0</v>
      </c>
      <c r="DP30" s="16">
        <f t="shared" si="781"/>
        <v>0</v>
      </c>
      <c r="DQ30" s="16">
        <f t="shared" si="781"/>
        <v>0</v>
      </c>
      <c r="DR30" s="16">
        <f t="shared" si="781"/>
        <v>0</v>
      </c>
      <c r="DS30" s="16">
        <f t="shared" si="781"/>
        <v>0</v>
      </c>
      <c r="DT30" s="16">
        <f t="shared" si="781"/>
        <v>0</v>
      </c>
      <c r="DU30" s="16">
        <f t="shared" si="781"/>
        <v>0</v>
      </c>
      <c r="DV30" s="16">
        <f t="shared" si="781"/>
        <v>0</v>
      </c>
      <c r="DW30" s="16">
        <f t="shared" si="781"/>
        <v>0</v>
      </c>
      <c r="DX30" s="16">
        <f t="shared" si="781"/>
        <v>0</v>
      </c>
      <c r="DY30" s="16">
        <f t="shared" si="781"/>
        <v>0</v>
      </c>
      <c r="DZ30" s="16">
        <f t="shared" si="781"/>
        <v>0</v>
      </c>
      <c r="EA30" s="16">
        <f t="shared" si="781"/>
        <v>0</v>
      </c>
      <c r="EB30" s="16">
        <f t="shared" si="781"/>
        <v>0</v>
      </c>
      <c r="EC30" s="16">
        <f t="shared" si="781"/>
        <v>0</v>
      </c>
      <c r="ED30" s="16">
        <f t="shared" si="781"/>
        <v>0</v>
      </c>
      <c r="EE30" s="16">
        <f t="shared" si="781"/>
        <v>0</v>
      </c>
      <c r="EF30" s="16">
        <f t="shared" si="781"/>
        <v>0</v>
      </c>
      <c r="EG30" s="16">
        <f t="shared" si="781"/>
        <v>0</v>
      </c>
      <c r="EH30" s="16">
        <f t="shared" si="781"/>
        <v>0</v>
      </c>
      <c r="EI30" s="16">
        <f t="shared" si="781"/>
        <v>0</v>
      </c>
      <c r="EJ30" s="16">
        <f t="shared" si="781"/>
        <v>0</v>
      </c>
      <c r="EK30" s="16">
        <f t="shared" si="781"/>
        <v>0</v>
      </c>
      <c r="EL30" s="16">
        <f t="shared" ref="EL30:GW30" si="782">IF(EL$29&gt;=$K$29,1,0)</f>
        <v>0</v>
      </c>
      <c r="EM30" s="16">
        <f t="shared" si="782"/>
        <v>0</v>
      </c>
      <c r="EN30" s="16">
        <f t="shared" si="782"/>
        <v>0</v>
      </c>
      <c r="EO30" s="16">
        <f t="shared" si="782"/>
        <v>0</v>
      </c>
      <c r="EP30" s="16">
        <f t="shared" si="782"/>
        <v>0</v>
      </c>
      <c r="EQ30" s="16">
        <f t="shared" si="782"/>
        <v>0</v>
      </c>
      <c r="ER30" s="16">
        <f t="shared" si="782"/>
        <v>0</v>
      </c>
      <c r="ES30" s="16">
        <f t="shared" si="782"/>
        <v>0</v>
      </c>
      <c r="ET30" s="16">
        <f t="shared" si="782"/>
        <v>0</v>
      </c>
      <c r="EU30" s="16">
        <f t="shared" si="782"/>
        <v>0</v>
      </c>
      <c r="EV30" s="16">
        <f t="shared" si="782"/>
        <v>0</v>
      </c>
      <c r="EW30" s="16">
        <f t="shared" si="782"/>
        <v>0</v>
      </c>
      <c r="EX30" s="16">
        <f t="shared" si="782"/>
        <v>0</v>
      </c>
      <c r="EY30" s="16">
        <f t="shared" si="782"/>
        <v>0</v>
      </c>
      <c r="EZ30" s="16">
        <f t="shared" si="782"/>
        <v>0</v>
      </c>
      <c r="FA30" s="16">
        <f t="shared" si="782"/>
        <v>0</v>
      </c>
      <c r="FB30" s="16">
        <f t="shared" si="782"/>
        <v>0</v>
      </c>
      <c r="FC30" s="16">
        <f t="shared" si="782"/>
        <v>0</v>
      </c>
      <c r="FD30" s="16">
        <f t="shared" si="782"/>
        <v>0</v>
      </c>
      <c r="FE30" s="16">
        <f t="shared" si="782"/>
        <v>0</v>
      </c>
      <c r="FF30" s="16">
        <f t="shared" si="782"/>
        <v>0</v>
      </c>
      <c r="FG30" s="16">
        <f t="shared" si="782"/>
        <v>0</v>
      </c>
      <c r="FH30" s="16">
        <f t="shared" si="782"/>
        <v>0</v>
      </c>
      <c r="FI30" s="16">
        <f t="shared" si="782"/>
        <v>0</v>
      </c>
      <c r="FJ30" s="16">
        <f t="shared" si="782"/>
        <v>0</v>
      </c>
      <c r="FK30" s="16">
        <f t="shared" si="782"/>
        <v>0</v>
      </c>
      <c r="FL30" s="16">
        <f t="shared" si="782"/>
        <v>0</v>
      </c>
      <c r="FM30" s="16">
        <f t="shared" si="782"/>
        <v>0</v>
      </c>
      <c r="FN30" s="16">
        <f t="shared" si="782"/>
        <v>0</v>
      </c>
      <c r="FO30" s="16">
        <f t="shared" si="782"/>
        <v>0</v>
      </c>
      <c r="FP30" s="16">
        <f t="shared" si="782"/>
        <v>0</v>
      </c>
      <c r="FQ30" s="16">
        <f t="shared" si="782"/>
        <v>0</v>
      </c>
      <c r="FR30" s="16">
        <f t="shared" si="782"/>
        <v>0</v>
      </c>
      <c r="FS30" s="16">
        <f t="shared" si="782"/>
        <v>0</v>
      </c>
      <c r="FT30" s="16">
        <f t="shared" si="782"/>
        <v>0</v>
      </c>
      <c r="FU30" s="16">
        <f t="shared" si="782"/>
        <v>0</v>
      </c>
      <c r="FV30" s="16">
        <f t="shared" si="782"/>
        <v>0</v>
      </c>
      <c r="FW30" s="16">
        <f t="shared" si="782"/>
        <v>0</v>
      </c>
      <c r="FX30" s="16">
        <f t="shared" si="782"/>
        <v>0</v>
      </c>
      <c r="FY30" s="16">
        <f t="shared" si="782"/>
        <v>0</v>
      </c>
      <c r="FZ30" s="16">
        <f t="shared" si="782"/>
        <v>0</v>
      </c>
      <c r="GA30" s="16">
        <f t="shared" si="782"/>
        <v>0</v>
      </c>
      <c r="GB30" s="16">
        <f t="shared" si="782"/>
        <v>0</v>
      </c>
      <c r="GC30" s="16">
        <f t="shared" si="782"/>
        <v>0</v>
      </c>
      <c r="GD30" s="16">
        <f t="shared" si="782"/>
        <v>0</v>
      </c>
      <c r="GE30" s="16">
        <f t="shared" si="782"/>
        <v>0</v>
      </c>
      <c r="GF30" s="16">
        <f t="shared" si="782"/>
        <v>0</v>
      </c>
      <c r="GG30" s="16">
        <f t="shared" si="782"/>
        <v>0</v>
      </c>
      <c r="GH30" s="16">
        <f t="shared" si="782"/>
        <v>0</v>
      </c>
      <c r="GI30" s="16">
        <f t="shared" si="782"/>
        <v>0</v>
      </c>
      <c r="GJ30" s="16">
        <f t="shared" si="782"/>
        <v>0</v>
      </c>
      <c r="GK30" s="16">
        <f t="shared" si="782"/>
        <v>0</v>
      </c>
      <c r="GL30" s="16">
        <f t="shared" si="782"/>
        <v>0</v>
      </c>
      <c r="GM30" s="16">
        <f t="shared" si="782"/>
        <v>0</v>
      </c>
      <c r="GN30" s="16">
        <f t="shared" si="782"/>
        <v>0</v>
      </c>
      <c r="GO30" s="16">
        <f t="shared" si="782"/>
        <v>0</v>
      </c>
      <c r="GP30" s="16">
        <f t="shared" si="782"/>
        <v>0</v>
      </c>
      <c r="GQ30" s="16">
        <f t="shared" si="782"/>
        <v>0</v>
      </c>
      <c r="GR30" s="16">
        <f t="shared" si="782"/>
        <v>0</v>
      </c>
      <c r="GS30" s="16">
        <f t="shared" si="782"/>
        <v>0</v>
      </c>
      <c r="GT30" s="16">
        <f t="shared" si="782"/>
        <v>0</v>
      </c>
      <c r="GU30" s="16">
        <f t="shared" si="782"/>
        <v>0</v>
      </c>
      <c r="GV30" s="16">
        <f t="shared" si="782"/>
        <v>0</v>
      </c>
      <c r="GW30" s="16">
        <f t="shared" si="782"/>
        <v>0</v>
      </c>
      <c r="GX30" s="16">
        <f t="shared" ref="GX30:JI30" si="783">IF(GX$29&gt;=$K$29,1,0)</f>
        <v>0</v>
      </c>
      <c r="GY30" s="16">
        <f t="shared" si="783"/>
        <v>0</v>
      </c>
      <c r="GZ30" s="16">
        <f t="shared" si="783"/>
        <v>0</v>
      </c>
      <c r="HA30" s="16">
        <f t="shared" si="783"/>
        <v>0</v>
      </c>
      <c r="HB30" s="16">
        <f t="shared" si="783"/>
        <v>0</v>
      </c>
      <c r="HC30" s="16">
        <f t="shared" si="783"/>
        <v>0</v>
      </c>
      <c r="HD30" s="16">
        <f t="shared" si="783"/>
        <v>0</v>
      </c>
      <c r="HE30" s="16">
        <f t="shared" si="783"/>
        <v>0</v>
      </c>
      <c r="HF30" s="16">
        <f t="shared" si="783"/>
        <v>0</v>
      </c>
      <c r="HG30" s="16">
        <f t="shared" si="783"/>
        <v>0</v>
      </c>
      <c r="HH30" s="16">
        <f t="shared" si="783"/>
        <v>0</v>
      </c>
      <c r="HI30" s="16">
        <f t="shared" si="783"/>
        <v>0</v>
      </c>
      <c r="HJ30" s="16">
        <f t="shared" si="783"/>
        <v>0</v>
      </c>
      <c r="HK30" s="16">
        <f t="shared" si="783"/>
        <v>0</v>
      </c>
      <c r="HL30" s="16">
        <f t="shared" si="783"/>
        <v>0</v>
      </c>
      <c r="HM30" s="16">
        <f t="shared" si="783"/>
        <v>0</v>
      </c>
      <c r="HN30" s="16">
        <f t="shared" si="783"/>
        <v>0</v>
      </c>
      <c r="HO30" s="16">
        <f t="shared" si="783"/>
        <v>0</v>
      </c>
      <c r="HP30" s="16">
        <f t="shared" si="783"/>
        <v>0</v>
      </c>
      <c r="HQ30" s="16">
        <f t="shared" si="783"/>
        <v>0</v>
      </c>
      <c r="HR30" s="16">
        <f t="shared" si="783"/>
        <v>0</v>
      </c>
      <c r="HS30" s="16">
        <f t="shared" si="783"/>
        <v>0</v>
      </c>
      <c r="HT30" s="16">
        <f t="shared" si="783"/>
        <v>0</v>
      </c>
      <c r="HU30" s="16">
        <f t="shared" si="783"/>
        <v>0</v>
      </c>
      <c r="HV30" s="16">
        <f t="shared" si="783"/>
        <v>0</v>
      </c>
      <c r="HW30" s="16">
        <f t="shared" si="783"/>
        <v>0</v>
      </c>
      <c r="HX30" s="16">
        <f t="shared" si="783"/>
        <v>0</v>
      </c>
      <c r="HY30" s="16">
        <f t="shared" si="783"/>
        <v>0</v>
      </c>
      <c r="HZ30" s="16">
        <f t="shared" si="783"/>
        <v>0</v>
      </c>
      <c r="IA30" s="16">
        <f t="shared" si="783"/>
        <v>0</v>
      </c>
      <c r="IB30" s="16">
        <f t="shared" si="783"/>
        <v>0</v>
      </c>
      <c r="IC30" s="16">
        <f t="shared" si="783"/>
        <v>0</v>
      </c>
      <c r="ID30" s="16">
        <f t="shared" si="783"/>
        <v>0</v>
      </c>
      <c r="IE30" s="16">
        <f t="shared" si="783"/>
        <v>0</v>
      </c>
      <c r="IF30" s="16">
        <f t="shared" si="783"/>
        <v>0</v>
      </c>
      <c r="IG30" s="16">
        <f t="shared" si="783"/>
        <v>0</v>
      </c>
      <c r="IH30" s="16">
        <f t="shared" si="783"/>
        <v>0</v>
      </c>
      <c r="II30" s="16">
        <f t="shared" si="783"/>
        <v>0</v>
      </c>
      <c r="IJ30" s="16">
        <f t="shared" si="783"/>
        <v>0</v>
      </c>
      <c r="IK30" s="16">
        <f t="shared" si="783"/>
        <v>0</v>
      </c>
      <c r="IL30" s="16">
        <f t="shared" si="783"/>
        <v>0</v>
      </c>
      <c r="IM30" s="16">
        <f t="shared" si="783"/>
        <v>0</v>
      </c>
      <c r="IN30" s="16">
        <f t="shared" si="783"/>
        <v>0</v>
      </c>
      <c r="IO30" s="16">
        <f t="shared" si="783"/>
        <v>0</v>
      </c>
      <c r="IP30" s="16">
        <f t="shared" si="783"/>
        <v>0</v>
      </c>
      <c r="IQ30" s="16">
        <f t="shared" si="783"/>
        <v>0</v>
      </c>
      <c r="IR30" s="16">
        <f t="shared" si="783"/>
        <v>0</v>
      </c>
      <c r="IS30" s="16">
        <f t="shared" si="783"/>
        <v>0</v>
      </c>
      <c r="IT30" s="16">
        <f t="shared" si="783"/>
        <v>0</v>
      </c>
      <c r="IU30" s="16">
        <f t="shared" si="783"/>
        <v>0</v>
      </c>
      <c r="IV30" s="16">
        <f t="shared" si="783"/>
        <v>0</v>
      </c>
      <c r="IW30" s="16">
        <f t="shared" si="783"/>
        <v>0</v>
      </c>
      <c r="IX30" s="16">
        <f t="shared" si="783"/>
        <v>0</v>
      </c>
      <c r="IY30" s="16">
        <f t="shared" si="783"/>
        <v>0</v>
      </c>
      <c r="IZ30" s="16">
        <f t="shared" si="783"/>
        <v>0</v>
      </c>
      <c r="JA30" s="16">
        <f t="shared" si="783"/>
        <v>0</v>
      </c>
      <c r="JB30" s="16">
        <f t="shared" si="783"/>
        <v>0</v>
      </c>
      <c r="JC30" s="16">
        <f t="shared" si="783"/>
        <v>0</v>
      </c>
      <c r="JD30" s="16">
        <f t="shared" si="783"/>
        <v>0</v>
      </c>
      <c r="JE30" s="16">
        <f t="shared" si="783"/>
        <v>0</v>
      </c>
      <c r="JF30" s="16">
        <f t="shared" si="783"/>
        <v>0</v>
      </c>
      <c r="JG30" s="16">
        <f t="shared" si="783"/>
        <v>0</v>
      </c>
      <c r="JH30" s="16">
        <f t="shared" si="783"/>
        <v>0</v>
      </c>
      <c r="JI30" s="16">
        <f t="shared" si="783"/>
        <v>0</v>
      </c>
      <c r="JJ30" s="16">
        <f t="shared" ref="JJ30:LU30" si="784">IF(JJ$29&gt;=$K$29,1,0)</f>
        <v>0</v>
      </c>
      <c r="JK30" s="16">
        <f t="shared" si="784"/>
        <v>0</v>
      </c>
      <c r="JL30" s="16">
        <f t="shared" si="784"/>
        <v>0</v>
      </c>
      <c r="JM30" s="16">
        <f t="shared" si="784"/>
        <v>0</v>
      </c>
      <c r="JN30" s="16">
        <f t="shared" si="784"/>
        <v>0</v>
      </c>
      <c r="JO30" s="16">
        <f t="shared" si="784"/>
        <v>0</v>
      </c>
      <c r="JP30" s="16">
        <f t="shared" si="784"/>
        <v>0</v>
      </c>
      <c r="JQ30" s="16">
        <f t="shared" si="784"/>
        <v>0</v>
      </c>
      <c r="JR30" s="16">
        <f t="shared" si="784"/>
        <v>0</v>
      </c>
      <c r="JS30" s="16">
        <f t="shared" si="784"/>
        <v>0</v>
      </c>
      <c r="JT30" s="16">
        <f t="shared" si="784"/>
        <v>0</v>
      </c>
      <c r="JU30" s="16">
        <f t="shared" si="784"/>
        <v>0</v>
      </c>
      <c r="JV30" s="16">
        <f t="shared" si="784"/>
        <v>0</v>
      </c>
      <c r="JW30" s="16">
        <f t="shared" si="784"/>
        <v>0</v>
      </c>
      <c r="JX30" s="16">
        <f t="shared" si="784"/>
        <v>0</v>
      </c>
      <c r="JY30" s="16">
        <f t="shared" si="784"/>
        <v>0</v>
      </c>
      <c r="JZ30" s="16">
        <f t="shared" si="784"/>
        <v>0</v>
      </c>
      <c r="KA30" s="16">
        <f t="shared" si="784"/>
        <v>0</v>
      </c>
      <c r="KB30" s="16">
        <f t="shared" si="784"/>
        <v>0</v>
      </c>
      <c r="KC30" s="16">
        <f t="shared" si="784"/>
        <v>0</v>
      </c>
      <c r="KD30" s="16">
        <f t="shared" si="784"/>
        <v>0</v>
      </c>
      <c r="KE30" s="16">
        <f t="shared" si="784"/>
        <v>0</v>
      </c>
      <c r="KF30" s="16">
        <f t="shared" si="784"/>
        <v>0</v>
      </c>
      <c r="KG30" s="16">
        <f t="shared" si="784"/>
        <v>0</v>
      </c>
      <c r="KH30" s="16">
        <f t="shared" si="784"/>
        <v>0</v>
      </c>
      <c r="KI30" s="16">
        <f t="shared" si="784"/>
        <v>0</v>
      </c>
      <c r="KJ30" s="16">
        <f t="shared" si="784"/>
        <v>0</v>
      </c>
      <c r="KK30" s="16">
        <f t="shared" si="784"/>
        <v>0</v>
      </c>
      <c r="KL30" s="16">
        <f t="shared" si="784"/>
        <v>0</v>
      </c>
      <c r="KM30" s="16">
        <f t="shared" si="784"/>
        <v>0</v>
      </c>
      <c r="KN30" s="16">
        <f t="shared" si="784"/>
        <v>0</v>
      </c>
      <c r="KO30" s="16">
        <f t="shared" si="784"/>
        <v>0</v>
      </c>
      <c r="KP30" s="16">
        <f t="shared" si="784"/>
        <v>0</v>
      </c>
      <c r="KQ30" s="16">
        <f t="shared" si="784"/>
        <v>0</v>
      </c>
      <c r="KR30" s="16">
        <f t="shared" si="784"/>
        <v>0</v>
      </c>
      <c r="KS30" s="16">
        <f t="shared" si="784"/>
        <v>0</v>
      </c>
      <c r="KT30" s="16">
        <f t="shared" si="784"/>
        <v>0</v>
      </c>
      <c r="KU30" s="16">
        <f t="shared" si="784"/>
        <v>0</v>
      </c>
      <c r="KV30" s="16">
        <f t="shared" si="784"/>
        <v>0</v>
      </c>
      <c r="KW30" s="16">
        <f t="shared" si="784"/>
        <v>0</v>
      </c>
      <c r="KX30" s="16">
        <f t="shared" si="784"/>
        <v>0</v>
      </c>
      <c r="KY30" s="16">
        <f t="shared" si="784"/>
        <v>0</v>
      </c>
      <c r="KZ30" s="16">
        <f t="shared" si="784"/>
        <v>0</v>
      </c>
      <c r="LA30" s="16">
        <f t="shared" si="784"/>
        <v>0</v>
      </c>
      <c r="LB30" s="16">
        <f t="shared" si="784"/>
        <v>0</v>
      </c>
      <c r="LC30" s="16">
        <f t="shared" si="784"/>
        <v>0</v>
      </c>
      <c r="LD30" s="16">
        <f t="shared" si="784"/>
        <v>0</v>
      </c>
      <c r="LE30" s="16">
        <f t="shared" si="784"/>
        <v>0</v>
      </c>
      <c r="LF30" s="16">
        <f t="shared" si="784"/>
        <v>0</v>
      </c>
      <c r="LG30" s="16">
        <f t="shared" si="784"/>
        <v>0</v>
      </c>
      <c r="LH30" s="16">
        <f t="shared" si="784"/>
        <v>0</v>
      </c>
      <c r="LI30" s="16">
        <f t="shared" si="784"/>
        <v>0</v>
      </c>
      <c r="LJ30" s="16">
        <f t="shared" si="784"/>
        <v>0</v>
      </c>
      <c r="LK30" s="16">
        <f t="shared" si="784"/>
        <v>0</v>
      </c>
      <c r="LL30" s="16">
        <f t="shared" si="784"/>
        <v>0</v>
      </c>
      <c r="LM30" s="16">
        <f t="shared" si="784"/>
        <v>0</v>
      </c>
      <c r="LN30" s="16">
        <f t="shared" si="784"/>
        <v>0</v>
      </c>
      <c r="LO30" s="16">
        <f t="shared" si="784"/>
        <v>0</v>
      </c>
      <c r="LP30" s="16">
        <f t="shared" si="784"/>
        <v>0</v>
      </c>
      <c r="LQ30" s="16">
        <f t="shared" si="784"/>
        <v>0</v>
      </c>
      <c r="LR30" s="16">
        <f t="shared" si="784"/>
        <v>0</v>
      </c>
      <c r="LS30" s="16">
        <f t="shared" si="784"/>
        <v>0</v>
      </c>
      <c r="LT30" s="16">
        <f t="shared" si="784"/>
        <v>0</v>
      </c>
      <c r="LU30" s="16">
        <f t="shared" si="784"/>
        <v>0</v>
      </c>
      <c r="LV30" s="16">
        <f t="shared" ref="LV30:OG30" si="785">IF(LV$29&gt;=$K$29,1,0)</f>
        <v>0</v>
      </c>
      <c r="LW30" s="16">
        <f t="shared" si="785"/>
        <v>0</v>
      </c>
      <c r="LX30" s="16">
        <f t="shared" si="785"/>
        <v>0</v>
      </c>
      <c r="LY30" s="16">
        <f t="shared" si="785"/>
        <v>0</v>
      </c>
      <c r="LZ30" s="16">
        <f t="shared" si="785"/>
        <v>0</v>
      </c>
      <c r="MA30" s="16">
        <f t="shared" si="785"/>
        <v>0</v>
      </c>
      <c r="MB30" s="16">
        <f t="shared" si="785"/>
        <v>0</v>
      </c>
      <c r="MC30" s="16">
        <f t="shared" si="785"/>
        <v>0</v>
      </c>
      <c r="MD30" s="16">
        <f t="shared" si="785"/>
        <v>0</v>
      </c>
      <c r="ME30" s="16">
        <f t="shared" si="785"/>
        <v>0</v>
      </c>
      <c r="MF30" s="16">
        <f t="shared" si="785"/>
        <v>0</v>
      </c>
      <c r="MG30" s="16">
        <f t="shared" si="785"/>
        <v>0</v>
      </c>
      <c r="MH30" s="16">
        <f t="shared" si="785"/>
        <v>0</v>
      </c>
      <c r="MI30" s="16">
        <f t="shared" si="785"/>
        <v>0</v>
      </c>
      <c r="MJ30" s="16">
        <f t="shared" si="785"/>
        <v>0</v>
      </c>
      <c r="MK30" s="16">
        <f t="shared" si="785"/>
        <v>0</v>
      </c>
      <c r="ML30" s="16">
        <f t="shared" si="785"/>
        <v>0</v>
      </c>
      <c r="MM30" s="16">
        <f t="shared" si="785"/>
        <v>0</v>
      </c>
      <c r="MN30" s="16">
        <f t="shared" si="785"/>
        <v>0</v>
      </c>
      <c r="MO30" s="16">
        <f t="shared" si="785"/>
        <v>0</v>
      </c>
      <c r="MP30" s="16">
        <f t="shared" si="785"/>
        <v>0</v>
      </c>
      <c r="MQ30" s="16">
        <f t="shared" si="785"/>
        <v>0</v>
      </c>
      <c r="MR30" s="16">
        <f t="shared" si="785"/>
        <v>0</v>
      </c>
      <c r="MS30" s="16">
        <f t="shared" si="785"/>
        <v>0</v>
      </c>
      <c r="MT30" s="16">
        <f t="shared" si="785"/>
        <v>0</v>
      </c>
      <c r="MU30" s="16">
        <f t="shared" si="785"/>
        <v>0</v>
      </c>
      <c r="MV30" s="16">
        <f t="shared" si="785"/>
        <v>0</v>
      </c>
      <c r="MW30" s="16">
        <f t="shared" si="785"/>
        <v>0</v>
      </c>
      <c r="MX30" s="16">
        <f t="shared" si="785"/>
        <v>0</v>
      </c>
      <c r="MY30" s="16">
        <f t="shared" si="785"/>
        <v>0</v>
      </c>
      <c r="MZ30" s="16">
        <f t="shared" si="785"/>
        <v>0</v>
      </c>
      <c r="NA30" s="16">
        <f t="shared" si="785"/>
        <v>0</v>
      </c>
      <c r="NB30" s="16">
        <f t="shared" si="785"/>
        <v>0</v>
      </c>
      <c r="NC30" s="16">
        <f t="shared" si="785"/>
        <v>0</v>
      </c>
      <c r="ND30" s="16">
        <f t="shared" si="785"/>
        <v>0</v>
      </c>
      <c r="NE30" s="16">
        <f t="shared" si="785"/>
        <v>0</v>
      </c>
      <c r="NF30" s="16">
        <f t="shared" si="785"/>
        <v>0</v>
      </c>
      <c r="NG30" s="16">
        <f t="shared" si="785"/>
        <v>0</v>
      </c>
      <c r="NH30" s="16">
        <f t="shared" si="785"/>
        <v>0</v>
      </c>
      <c r="NI30" s="16">
        <f t="shared" si="785"/>
        <v>0</v>
      </c>
      <c r="NJ30" s="16">
        <f t="shared" si="785"/>
        <v>0</v>
      </c>
      <c r="NK30" s="16">
        <f t="shared" si="785"/>
        <v>0</v>
      </c>
      <c r="NL30" s="16">
        <f t="shared" si="785"/>
        <v>0</v>
      </c>
      <c r="NM30" s="16">
        <f t="shared" si="785"/>
        <v>0</v>
      </c>
      <c r="NN30" s="16">
        <f t="shared" si="785"/>
        <v>0</v>
      </c>
      <c r="NO30" s="16">
        <f t="shared" si="785"/>
        <v>0</v>
      </c>
      <c r="NP30" s="16">
        <f t="shared" si="785"/>
        <v>0</v>
      </c>
      <c r="NQ30" s="16">
        <f t="shared" si="785"/>
        <v>0</v>
      </c>
      <c r="NR30" s="16">
        <f t="shared" si="785"/>
        <v>0</v>
      </c>
      <c r="NS30" s="16">
        <f t="shared" si="785"/>
        <v>0</v>
      </c>
      <c r="NT30" s="16">
        <f t="shared" si="785"/>
        <v>0</v>
      </c>
      <c r="NU30" s="16">
        <f t="shared" si="785"/>
        <v>0</v>
      </c>
      <c r="NV30" s="16">
        <f t="shared" si="785"/>
        <v>0</v>
      </c>
      <c r="NW30" s="16">
        <f t="shared" si="785"/>
        <v>0</v>
      </c>
      <c r="NX30" s="16">
        <f t="shared" si="785"/>
        <v>0</v>
      </c>
      <c r="NY30" s="16">
        <f t="shared" si="785"/>
        <v>0</v>
      </c>
      <c r="NZ30" s="16">
        <f t="shared" si="785"/>
        <v>0</v>
      </c>
      <c r="OA30" s="16">
        <f t="shared" si="785"/>
        <v>0</v>
      </c>
      <c r="OB30" s="16">
        <f t="shared" si="785"/>
        <v>0</v>
      </c>
      <c r="OC30" s="16">
        <f t="shared" si="785"/>
        <v>0</v>
      </c>
      <c r="OD30" s="16">
        <f t="shared" si="785"/>
        <v>0</v>
      </c>
      <c r="OE30" s="16">
        <f t="shared" si="785"/>
        <v>0</v>
      </c>
      <c r="OF30" s="16">
        <f t="shared" si="785"/>
        <v>0</v>
      </c>
      <c r="OG30" s="16">
        <f t="shared" si="785"/>
        <v>0</v>
      </c>
      <c r="OH30" s="16">
        <f t="shared" ref="OH30:QS30" si="786">IF(OH$29&gt;=$K$29,1,0)</f>
        <v>0</v>
      </c>
      <c r="OI30" s="16">
        <f t="shared" si="786"/>
        <v>0</v>
      </c>
      <c r="OJ30" s="16">
        <f t="shared" si="786"/>
        <v>0</v>
      </c>
      <c r="OK30" s="16">
        <f t="shared" si="786"/>
        <v>0</v>
      </c>
      <c r="OL30" s="16">
        <f t="shared" si="786"/>
        <v>0</v>
      </c>
      <c r="OM30" s="16">
        <f t="shared" si="786"/>
        <v>0</v>
      </c>
      <c r="ON30" s="16">
        <f t="shared" si="786"/>
        <v>0</v>
      </c>
      <c r="OO30" s="16">
        <f t="shared" si="786"/>
        <v>0</v>
      </c>
      <c r="OP30" s="16">
        <f t="shared" si="786"/>
        <v>0</v>
      </c>
      <c r="OQ30" s="16">
        <f t="shared" si="786"/>
        <v>0</v>
      </c>
      <c r="OR30" s="16">
        <f t="shared" si="786"/>
        <v>0</v>
      </c>
      <c r="OS30" s="16">
        <f t="shared" si="786"/>
        <v>0</v>
      </c>
      <c r="OT30" s="16">
        <f t="shared" si="786"/>
        <v>0</v>
      </c>
      <c r="OU30" s="16">
        <f t="shared" si="786"/>
        <v>0</v>
      </c>
      <c r="OV30" s="16">
        <f t="shared" si="786"/>
        <v>0</v>
      </c>
      <c r="OW30" s="16">
        <f t="shared" si="786"/>
        <v>0</v>
      </c>
      <c r="OX30" s="16">
        <f t="shared" si="786"/>
        <v>0</v>
      </c>
      <c r="OY30" s="16">
        <f t="shared" si="786"/>
        <v>0</v>
      </c>
      <c r="OZ30" s="16">
        <f t="shared" si="786"/>
        <v>0</v>
      </c>
      <c r="PA30" s="16">
        <f t="shared" si="786"/>
        <v>0</v>
      </c>
      <c r="PB30" s="16">
        <f t="shared" si="786"/>
        <v>0</v>
      </c>
      <c r="PC30" s="16">
        <f t="shared" si="786"/>
        <v>0</v>
      </c>
      <c r="PD30" s="16">
        <f t="shared" si="786"/>
        <v>0</v>
      </c>
      <c r="PE30" s="16">
        <f t="shared" si="786"/>
        <v>0</v>
      </c>
      <c r="PF30" s="16">
        <f t="shared" si="786"/>
        <v>0</v>
      </c>
      <c r="PG30" s="16">
        <f t="shared" si="786"/>
        <v>0</v>
      </c>
      <c r="PH30" s="16">
        <f t="shared" si="786"/>
        <v>0</v>
      </c>
      <c r="PI30" s="16">
        <f t="shared" si="786"/>
        <v>0</v>
      </c>
      <c r="PJ30" s="16">
        <f t="shared" si="786"/>
        <v>0</v>
      </c>
      <c r="PK30" s="16">
        <f t="shared" si="786"/>
        <v>0</v>
      </c>
      <c r="PL30" s="16">
        <f t="shared" si="786"/>
        <v>0</v>
      </c>
      <c r="PM30" s="16">
        <f t="shared" si="786"/>
        <v>0</v>
      </c>
      <c r="PN30" s="16">
        <f t="shared" si="786"/>
        <v>0</v>
      </c>
      <c r="PO30" s="16">
        <f t="shared" si="786"/>
        <v>0</v>
      </c>
      <c r="PP30" s="16">
        <f t="shared" si="786"/>
        <v>0</v>
      </c>
      <c r="PQ30" s="16">
        <f t="shared" si="786"/>
        <v>0</v>
      </c>
      <c r="PR30" s="16">
        <f t="shared" si="786"/>
        <v>0</v>
      </c>
      <c r="PS30" s="16">
        <f t="shared" si="786"/>
        <v>0</v>
      </c>
      <c r="PT30" s="16">
        <f t="shared" si="786"/>
        <v>0</v>
      </c>
      <c r="PU30" s="16">
        <f t="shared" si="786"/>
        <v>0</v>
      </c>
      <c r="PV30" s="16">
        <f t="shared" si="786"/>
        <v>0</v>
      </c>
      <c r="PW30" s="16">
        <f t="shared" si="786"/>
        <v>0</v>
      </c>
      <c r="PX30" s="16">
        <f t="shared" si="786"/>
        <v>0</v>
      </c>
      <c r="PY30" s="16">
        <f t="shared" si="786"/>
        <v>0</v>
      </c>
      <c r="PZ30" s="16">
        <f t="shared" si="786"/>
        <v>0</v>
      </c>
      <c r="QA30" s="16">
        <f t="shared" si="786"/>
        <v>0</v>
      </c>
      <c r="QB30" s="16">
        <f t="shared" si="786"/>
        <v>0</v>
      </c>
      <c r="QC30" s="16">
        <f t="shared" si="786"/>
        <v>0</v>
      </c>
      <c r="QD30" s="16">
        <f t="shared" si="786"/>
        <v>0</v>
      </c>
      <c r="QE30" s="16">
        <f t="shared" si="786"/>
        <v>0</v>
      </c>
      <c r="QF30" s="16">
        <f t="shared" si="786"/>
        <v>0</v>
      </c>
      <c r="QG30" s="16">
        <f t="shared" si="786"/>
        <v>0</v>
      </c>
      <c r="QH30" s="16">
        <f t="shared" si="786"/>
        <v>0</v>
      </c>
      <c r="QI30" s="16">
        <f t="shared" si="786"/>
        <v>0</v>
      </c>
      <c r="QJ30" s="16">
        <f t="shared" si="786"/>
        <v>0</v>
      </c>
      <c r="QK30" s="16">
        <f t="shared" si="786"/>
        <v>0</v>
      </c>
      <c r="QL30" s="16">
        <f t="shared" si="786"/>
        <v>0</v>
      </c>
      <c r="QM30" s="16">
        <f t="shared" si="786"/>
        <v>0</v>
      </c>
      <c r="QN30" s="16">
        <f t="shared" si="786"/>
        <v>0</v>
      </c>
      <c r="QO30" s="16">
        <f t="shared" si="786"/>
        <v>0</v>
      </c>
      <c r="QP30" s="16">
        <f t="shared" si="786"/>
        <v>0</v>
      </c>
      <c r="QQ30" s="16">
        <f t="shared" si="786"/>
        <v>0</v>
      </c>
      <c r="QR30" s="16">
        <f t="shared" si="786"/>
        <v>0</v>
      </c>
      <c r="QS30" s="16">
        <f t="shared" si="786"/>
        <v>0</v>
      </c>
      <c r="QT30" s="16">
        <f t="shared" ref="QT30:TE30" si="787">IF(QT$29&gt;=$K$29,1,0)</f>
        <v>0</v>
      </c>
      <c r="QU30" s="16">
        <f t="shared" si="787"/>
        <v>0</v>
      </c>
      <c r="QV30" s="16">
        <f t="shared" si="787"/>
        <v>0</v>
      </c>
      <c r="QW30" s="16">
        <f t="shared" si="787"/>
        <v>0</v>
      </c>
      <c r="QX30" s="16">
        <f t="shared" si="787"/>
        <v>0</v>
      </c>
      <c r="QY30" s="16">
        <f t="shared" si="787"/>
        <v>0</v>
      </c>
      <c r="QZ30" s="16">
        <f t="shared" si="787"/>
        <v>0</v>
      </c>
      <c r="RA30" s="16">
        <f t="shared" si="787"/>
        <v>0</v>
      </c>
      <c r="RB30" s="16">
        <f t="shared" si="787"/>
        <v>0</v>
      </c>
      <c r="RC30" s="16">
        <f t="shared" si="787"/>
        <v>0</v>
      </c>
      <c r="RD30" s="16">
        <f t="shared" si="787"/>
        <v>0</v>
      </c>
      <c r="RE30" s="16">
        <f t="shared" si="787"/>
        <v>0</v>
      </c>
      <c r="RF30" s="16">
        <f t="shared" si="787"/>
        <v>0</v>
      </c>
      <c r="RG30" s="16">
        <f t="shared" si="787"/>
        <v>0</v>
      </c>
      <c r="RH30" s="16">
        <f t="shared" si="787"/>
        <v>0</v>
      </c>
      <c r="RI30" s="16">
        <f t="shared" si="787"/>
        <v>0</v>
      </c>
      <c r="RJ30" s="16">
        <f t="shared" si="787"/>
        <v>0</v>
      </c>
      <c r="RK30" s="16">
        <f t="shared" si="787"/>
        <v>0</v>
      </c>
      <c r="RL30" s="16">
        <f t="shared" si="787"/>
        <v>0</v>
      </c>
      <c r="RM30" s="16">
        <f t="shared" si="787"/>
        <v>0</v>
      </c>
      <c r="RN30" s="16">
        <f t="shared" si="787"/>
        <v>0</v>
      </c>
      <c r="RO30" s="16">
        <f t="shared" si="787"/>
        <v>0</v>
      </c>
      <c r="RP30" s="16">
        <f t="shared" si="787"/>
        <v>0</v>
      </c>
      <c r="RQ30" s="16">
        <f t="shared" si="787"/>
        <v>0</v>
      </c>
      <c r="RR30" s="16">
        <f t="shared" si="787"/>
        <v>0</v>
      </c>
      <c r="RS30" s="16">
        <f t="shared" si="787"/>
        <v>0</v>
      </c>
      <c r="RT30" s="16">
        <f t="shared" si="787"/>
        <v>0</v>
      </c>
      <c r="RU30" s="16">
        <f t="shared" si="787"/>
        <v>0</v>
      </c>
      <c r="RV30" s="16">
        <f t="shared" si="787"/>
        <v>0</v>
      </c>
      <c r="RW30" s="16">
        <f t="shared" si="787"/>
        <v>0</v>
      </c>
      <c r="RX30" s="16">
        <f t="shared" si="787"/>
        <v>0</v>
      </c>
      <c r="RY30" s="16">
        <f t="shared" si="787"/>
        <v>0</v>
      </c>
      <c r="RZ30" s="16">
        <f t="shared" si="787"/>
        <v>0</v>
      </c>
      <c r="SA30" s="16">
        <f t="shared" si="787"/>
        <v>0</v>
      </c>
      <c r="SB30" s="16">
        <f t="shared" si="787"/>
        <v>0</v>
      </c>
      <c r="SC30" s="16">
        <f t="shared" si="787"/>
        <v>0</v>
      </c>
      <c r="SD30" s="16">
        <f t="shared" si="787"/>
        <v>0</v>
      </c>
      <c r="SE30" s="16">
        <f t="shared" si="787"/>
        <v>0</v>
      </c>
      <c r="SF30" s="16">
        <f t="shared" si="787"/>
        <v>0</v>
      </c>
      <c r="SG30" s="16">
        <f t="shared" si="787"/>
        <v>0</v>
      </c>
      <c r="SH30" s="16">
        <f t="shared" si="787"/>
        <v>0</v>
      </c>
      <c r="SI30" s="16">
        <f t="shared" si="787"/>
        <v>0</v>
      </c>
      <c r="SJ30" s="16">
        <f t="shared" si="787"/>
        <v>0</v>
      </c>
      <c r="SK30" s="16">
        <f t="shared" si="787"/>
        <v>0</v>
      </c>
      <c r="SL30" s="16">
        <f t="shared" si="787"/>
        <v>0</v>
      </c>
      <c r="SM30" s="16">
        <f t="shared" si="787"/>
        <v>0</v>
      </c>
      <c r="SN30" s="16">
        <f t="shared" si="787"/>
        <v>0</v>
      </c>
      <c r="SO30" s="16">
        <f t="shared" si="787"/>
        <v>0</v>
      </c>
      <c r="SP30" s="16">
        <f t="shared" si="787"/>
        <v>0</v>
      </c>
      <c r="SQ30" s="16">
        <f t="shared" si="787"/>
        <v>0</v>
      </c>
      <c r="SR30" s="16">
        <f t="shared" si="787"/>
        <v>0</v>
      </c>
      <c r="SS30" s="16">
        <f t="shared" si="787"/>
        <v>0</v>
      </c>
      <c r="ST30" s="16">
        <f t="shared" si="787"/>
        <v>0</v>
      </c>
      <c r="SU30" s="16">
        <f t="shared" si="787"/>
        <v>0</v>
      </c>
      <c r="SV30" s="16">
        <f t="shared" si="787"/>
        <v>0</v>
      </c>
      <c r="SW30" s="16">
        <f t="shared" si="787"/>
        <v>0</v>
      </c>
      <c r="SX30" s="16">
        <f t="shared" si="787"/>
        <v>0</v>
      </c>
      <c r="SY30" s="16">
        <f t="shared" si="787"/>
        <v>0</v>
      </c>
      <c r="SZ30" s="16">
        <f t="shared" si="787"/>
        <v>0</v>
      </c>
      <c r="TA30" s="16">
        <f t="shared" si="787"/>
        <v>0</v>
      </c>
      <c r="TB30" s="16">
        <f t="shared" si="787"/>
        <v>0</v>
      </c>
      <c r="TC30" s="16">
        <f t="shared" si="787"/>
        <v>0</v>
      </c>
      <c r="TD30" s="16">
        <f t="shared" si="787"/>
        <v>0</v>
      </c>
      <c r="TE30" s="16">
        <f t="shared" si="787"/>
        <v>0</v>
      </c>
      <c r="TF30" s="16">
        <f t="shared" ref="TF30:VQ30" si="788">IF(TF$29&gt;=$K$29,1,0)</f>
        <v>0</v>
      </c>
      <c r="TG30" s="16">
        <f t="shared" si="788"/>
        <v>0</v>
      </c>
      <c r="TH30" s="16">
        <f t="shared" si="788"/>
        <v>0</v>
      </c>
      <c r="TI30" s="16">
        <f t="shared" si="788"/>
        <v>0</v>
      </c>
      <c r="TJ30" s="16">
        <f t="shared" si="788"/>
        <v>0</v>
      </c>
      <c r="TK30" s="16">
        <f t="shared" si="788"/>
        <v>0</v>
      </c>
      <c r="TL30" s="16">
        <f t="shared" si="788"/>
        <v>0</v>
      </c>
      <c r="TM30" s="16">
        <f t="shared" si="788"/>
        <v>0</v>
      </c>
      <c r="TN30" s="16">
        <f t="shared" si="788"/>
        <v>0</v>
      </c>
      <c r="TO30" s="16">
        <f t="shared" si="788"/>
        <v>0</v>
      </c>
      <c r="TP30" s="16">
        <f t="shared" si="788"/>
        <v>0</v>
      </c>
      <c r="TQ30" s="16">
        <f t="shared" si="788"/>
        <v>0</v>
      </c>
      <c r="TR30" s="16">
        <f t="shared" si="788"/>
        <v>0</v>
      </c>
      <c r="TS30" s="16">
        <f t="shared" si="788"/>
        <v>0</v>
      </c>
      <c r="TT30" s="16">
        <f t="shared" si="788"/>
        <v>0</v>
      </c>
      <c r="TU30" s="16">
        <f t="shared" si="788"/>
        <v>0</v>
      </c>
      <c r="TV30" s="16">
        <f t="shared" si="788"/>
        <v>0</v>
      </c>
      <c r="TW30" s="16">
        <f t="shared" si="788"/>
        <v>0</v>
      </c>
      <c r="TX30" s="16">
        <f t="shared" si="788"/>
        <v>0</v>
      </c>
      <c r="TY30" s="16">
        <f t="shared" si="788"/>
        <v>0</v>
      </c>
      <c r="TZ30" s="16">
        <f t="shared" si="788"/>
        <v>0</v>
      </c>
      <c r="UA30" s="16">
        <f t="shared" si="788"/>
        <v>0</v>
      </c>
      <c r="UB30" s="16">
        <f t="shared" si="788"/>
        <v>0</v>
      </c>
      <c r="UC30" s="16">
        <f t="shared" si="788"/>
        <v>0</v>
      </c>
      <c r="UD30" s="16">
        <f t="shared" si="788"/>
        <v>0</v>
      </c>
      <c r="UE30" s="16">
        <f t="shared" si="788"/>
        <v>0</v>
      </c>
      <c r="UF30" s="16">
        <f t="shared" si="788"/>
        <v>0</v>
      </c>
      <c r="UG30" s="16">
        <f t="shared" si="788"/>
        <v>0</v>
      </c>
      <c r="UH30" s="16">
        <f t="shared" si="788"/>
        <v>0</v>
      </c>
      <c r="UI30" s="16">
        <f t="shared" si="788"/>
        <v>0</v>
      </c>
      <c r="UJ30" s="16">
        <f t="shared" si="788"/>
        <v>0</v>
      </c>
      <c r="UK30" s="16">
        <f t="shared" si="788"/>
        <v>0</v>
      </c>
      <c r="UL30" s="16">
        <f t="shared" si="788"/>
        <v>0</v>
      </c>
      <c r="UM30" s="16">
        <f t="shared" si="788"/>
        <v>0</v>
      </c>
      <c r="UN30" s="16">
        <f t="shared" si="788"/>
        <v>0</v>
      </c>
      <c r="UO30" s="16">
        <f t="shared" si="788"/>
        <v>0</v>
      </c>
      <c r="UP30" s="16">
        <f t="shared" si="788"/>
        <v>0</v>
      </c>
      <c r="UQ30" s="16">
        <f t="shared" si="788"/>
        <v>0</v>
      </c>
      <c r="UR30" s="16">
        <f t="shared" si="788"/>
        <v>0</v>
      </c>
      <c r="US30" s="16">
        <f t="shared" si="788"/>
        <v>0</v>
      </c>
      <c r="UT30" s="16">
        <f t="shared" si="788"/>
        <v>0</v>
      </c>
      <c r="UU30" s="16">
        <f t="shared" si="788"/>
        <v>0</v>
      </c>
      <c r="UV30" s="16">
        <f t="shared" si="788"/>
        <v>0</v>
      </c>
      <c r="UW30" s="16">
        <f t="shared" si="788"/>
        <v>0</v>
      </c>
      <c r="UX30" s="16">
        <f t="shared" si="788"/>
        <v>0</v>
      </c>
      <c r="UY30" s="16">
        <f t="shared" si="788"/>
        <v>0</v>
      </c>
      <c r="UZ30" s="16">
        <f t="shared" si="788"/>
        <v>0</v>
      </c>
      <c r="VA30" s="16">
        <f t="shared" si="788"/>
        <v>0</v>
      </c>
      <c r="VB30" s="16">
        <f t="shared" si="788"/>
        <v>0</v>
      </c>
      <c r="VC30" s="16">
        <f t="shared" si="788"/>
        <v>0</v>
      </c>
      <c r="VD30" s="16">
        <f t="shared" si="788"/>
        <v>0</v>
      </c>
      <c r="VE30" s="16">
        <f t="shared" si="788"/>
        <v>0</v>
      </c>
      <c r="VF30" s="16">
        <f t="shared" si="788"/>
        <v>0</v>
      </c>
      <c r="VG30" s="16">
        <f t="shared" si="788"/>
        <v>0</v>
      </c>
      <c r="VH30" s="16">
        <f t="shared" si="788"/>
        <v>0</v>
      </c>
      <c r="VI30" s="16">
        <f t="shared" si="788"/>
        <v>0</v>
      </c>
      <c r="VJ30" s="16">
        <f t="shared" si="788"/>
        <v>0</v>
      </c>
      <c r="VK30" s="16">
        <f t="shared" si="788"/>
        <v>0</v>
      </c>
      <c r="VL30" s="16">
        <f t="shared" si="788"/>
        <v>0</v>
      </c>
      <c r="VM30" s="16">
        <f t="shared" si="788"/>
        <v>0</v>
      </c>
      <c r="VN30" s="16">
        <f t="shared" si="788"/>
        <v>0</v>
      </c>
      <c r="VO30" s="16">
        <f t="shared" si="788"/>
        <v>0</v>
      </c>
      <c r="VP30" s="16">
        <f t="shared" si="788"/>
        <v>0</v>
      </c>
      <c r="VQ30" s="16">
        <f t="shared" si="788"/>
        <v>0</v>
      </c>
      <c r="VR30" s="16">
        <f t="shared" ref="VR30:YC30" si="789">IF(VR$29&gt;=$K$29,1,0)</f>
        <v>0</v>
      </c>
      <c r="VS30" s="16">
        <f t="shared" si="789"/>
        <v>0</v>
      </c>
      <c r="VT30" s="16">
        <f t="shared" si="789"/>
        <v>0</v>
      </c>
      <c r="VU30" s="16">
        <f t="shared" si="789"/>
        <v>0</v>
      </c>
      <c r="VV30" s="16">
        <f t="shared" si="789"/>
        <v>0</v>
      </c>
      <c r="VW30" s="16">
        <f t="shared" si="789"/>
        <v>0</v>
      </c>
      <c r="VX30" s="16">
        <f t="shared" si="789"/>
        <v>0</v>
      </c>
      <c r="VY30" s="16">
        <f t="shared" si="789"/>
        <v>0</v>
      </c>
      <c r="VZ30" s="16">
        <f t="shared" si="789"/>
        <v>0</v>
      </c>
      <c r="WA30" s="16">
        <f t="shared" si="789"/>
        <v>0</v>
      </c>
      <c r="WB30" s="16">
        <f t="shared" si="789"/>
        <v>0</v>
      </c>
      <c r="WC30" s="16">
        <f t="shared" si="789"/>
        <v>0</v>
      </c>
      <c r="WD30" s="16">
        <f t="shared" si="789"/>
        <v>0</v>
      </c>
      <c r="WE30" s="16">
        <f t="shared" si="789"/>
        <v>0</v>
      </c>
      <c r="WF30" s="16">
        <f t="shared" si="789"/>
        <v>0</v>
      </c>
      <c r="WG30" s="16">
        <f t="shared" si="789"/>
        <v>0</v>
      </c>
      <c r="WH30" s="16">
        <f t="shared" si="789"/>
        <v>0</v>
      </c>
      <c r="WI30" s="16">
        <f t="shared" si="789"/>
        <v>0</v>
      </c>
      <c r="WJ30" s="16">
        <f t="shared" si="789"/>
        <v>0</v>
      </c>
      <c r="WK30" s="16">
        <f t="shared" si="789"/>
        <v>0</v>
      </c>
      <c r="WL30" s="16">
        <f t="shared" si="789"/>
        <v>0</v>
      </c>
      <c r="WM30" s="16">
        <f t="shared" si="789"/>
        <v>0</v>
      </c>
      <c r="WN30" s="16">
        <f t="shared" si="789"/>
        <v>0</v>
      </c>
      <c r="WO30" s="16">
        <f t="shared" si="789"/>
        <v>0</v>
      </c>
      <c r="WP30" s="16">
        <f t="shared" si="789"/>
        <v>0</v>
      </c>
      <c r="WQ30" s="16">
        <f t="shared" si="789"/>
        <v>0</v>
      </c>
      <c r="WR30" s="16">
        <f t="shared" si="789"/>
        <v>0</v>
      </c>
      <c r="WS30" s="16">
        <f t="shared" si="789"/>
        <v>0</v>
      </c>
      <c r="WT30" s="16">
        <f t="shared" si="789"/>
        <v>0</v>
      </c>
      <c r="WU30" s="16">
        <f t="shared" si="789"/>
        <v>0</v>
      </c>
      <c r="WV30" s="16">
        <f t="shared" si="789"/>
        <v>0</v>
      </c>
      <c r="WW30" s="16">
        <f t="shared" si="789"/>
        <v>0</v>
      </c>
      <c r="WX30" s="16">
        <f t="shared" si="789"/>
        <v>0</v>
      </c>
      <c r="WY30" s="16">
        <f t="shared" si="789"/>
        <v>0</v>
      </c>
      <c r="WZ30" s="16">
        <f t="shared" si="789"/>
        <v>0</v>
      </c>
      <c r="XA30" s="16">
        <f t="shared" si="789"/>
        <v>0</v>
      </c>
      <c r="XB30" s="16">
        <f t="shared" si="789"/>
        <v>0</v>
      </c>
      <c r="XC30" s="16">
        <f t="shared" si="789"/>
        <v>0</v>
      </c>
      <c r="XD30" s="16">
        <f t="shared" si="789"/>
        <v>0</v>
      </c>
      <c r="XE30" s="16">
        <f t="shared" si="789"/>
        <v>0</v>
      </c>
      <c r="XF30" s="16">
        <f t="shared" si="789"/>
        <v>0</v>
      </c>
      <c r="XG30" s="16">
        <f t="shared" si="789"/>
        <v>0</v>
      </c>
      <c r="XH30" s="16">
        <f t="shared" si="789"/>
        <v>0</v>
      </c>
      <c r="XI30" s="16">
        <f t="shared" si="789"/>
        <v>0</v>
      </c>
      <c r="XJ30" s="16">
        <f t="shared" si="789"/>
        <v>0</v>
      </c>
      <c r="XK30" s="16">
        <f t="shared" si="789"/>
        <v>0</v>
      </c>
      <c r="XL30" s="16">
        <f t="shared" si="789"/>
        <v>0</v>
      </c>
      <c r="XM30" s="16">
        <f t="shared" si="789"/>
        <v>0</v>
      </c>
      <c r="XN30" s="16">
        <f t="shared" si="789"/>
        <v>0</v>
      </c>
      <c r="XO30" s="16">
        <f t="shared" si="789"/>
        <v>0</v>
      </c>
      <c r="XP30" s="16">
        <f t="shared" si="789"/>
        <v>0</v>
      </c>
      <c r="XQ30" s="16">
        <f t="shared" si="789"/>
        <v>0</v>
      </c>
      <c r="XR30" s="16">
        <f t="shared" si="789"/>
        <v>0</v>
      </c>
      <c r="XS30" s="16">
        <f t="shared" si="789"/>
        <v>0</v>
      </c>
      <c r="XT30" s="16">
        <f t="shared" si="789"/>
        <v>0</v>
      </c>
      <c r="XU30" s="16">
        <f t="shared" si="789"/>
        <v>0</v>
      </c>
      <c r="XV30" s="16">
        <f t="shared" si="789"/>
        <v>0</v>
      </c>
      <c r="XW30" s="16">
        <f t="shared" si="789"/>
        <v>0</v>
      </c>
      <c r="XX30" s="16">
        <f t="shared" si="789"/>
        <v>0</v>
      </c>
      <c r="XY30" s="16">
        <f t="shared" si="789"/>
        <v>0</v>
      </c>
      <c r="XZ30" s="16">
        <f t="shared" si="789"/>
        <v>0</v>
      </c>
      <c r="YA30" s="16">
        <f t="shared" si="789"/>
        <v>0</v>
      </c>
      <c r="YB30" s="16">
        <f t="shared" si="789"/>
        <v>0</v>
      </c>
      <c r="YC30" s="16">
        <f t="shared" si="789"/>
        <v>0</v>
      </c>
      <c r="YD30" s="16">
        <f t="shared" ref="YD30:AAO30" si="790">IF(YD$29&gt;=$K$29,1,0)</f>
        <v>0</v>
      </c>
      <c r="YE30" s="16">
        <f t="shared" si="790"/>
        <v>0</v>
      </c>
      <c r="YF30" s="16">
        <f t="shared" si="790"/>
        <v>0</v>
      </c>
      <c r="YG30" s="16">
        <f t="shared" si="790"/>
        <v>0</v>
      </c>
      <c r="YH30" s="16">
        <f t="shared" si="790"/>
        <v>0</v>
      </c>
      <c r="YI30" s="16">
        <f t="shared" si="790"/>
        <v>0</v>
      </c>
      <c r="YJ30" s="16">
        <f t="shared" si="790"/>
        <v>0</v>
      </c>
      <c r="YK30" s="16">
        <f t="shared" si="790"/>
        <v>0</v>
      </c>
      <c r="YL30" s="16">
        <f t="shared" si="790"/>
        <v>0</v>
      </c>
      <c r="YM30" s="16">
        <f t="shared" si="790"/>
        <v>0</v>
      </c>
      <c r="YN30" s="16">
        <f t="shared" si="790"/>
        <v>0</v>
      </c>
      <c r="YO30" s="16">
        <f t="shared" si="790"/>
        <v>0</v>
      </c>
      <c r="YP30" s="16">
        <f t="shared" si="790"/>
        <v>0</v>
      </c>
      <c r="YQ30" s="16">
        <f t="shared" si="790"/>
        <v>0</v>
      </c>
      <c r="YR30" s="16">
        <f t="shared" si="790"/>
        <v>0</v>
      </c>
      <c r="YS30" s="16">
        <f t="shared" si="790"/>
        <v>0</v>
      </c>
      <c r="YT30" s="16">
        <f t="shared" si="790"/>
        <v>0</v>
      </c>
      <c r="YU30" s="16">
        <f t="shared" si="790"/>
        <v>0</v>
      </c>
      <c r="YV30" s="16">
        <f t="shared" si="790"/>
        <v>0</v>
      </c>
      <c r="YW30" s="16">
        <f t="shared" si="790"/>
        <v>0</v>
      </c>
      <c r="YX30" s="16">
        <f t="shared" si="790"/>
        <v>0</v>
      </c>
      <c r="YY30" s="16">
        <f t="shared" si="790"/>
        <v>0</v>
      </c>
      <c r="YZ30" s="16">
        <f t="shared" si="790"/>
        <v>0</v>
      </c>
      <c r="ZA30" s="16">
        <f t="shared" si="790"/>
        <v>0</v>
      </c>
      <c r="ZB30" s="16">
        <f t="shared" si="790"/>
        <v>0</v>
      </c>
      <c r="ZC30" s="16">
        <f t="shared" si="790"/>
        <v>0</v>
      </c>
      <c r="ZD30" s="16">
        <f t="shared" si="790"/>
        <v>0</v>
      </c>
      <c r="ZE30" s="16">
        <f t="shared" si="790"/>
        <v>0</v>
      </c>
      <c r="ZF30" s="16">
        <f t="shared" si="790"/>
        <v>0</v>
      </c>
      <c r="ZG30" s="16">
        <f t="shared" si="790"/>
        <v>0</v>
      </c>
      <c r="ZH30" s="16">
        <f t="shared" si="790"/>
        <v>0</v>
      </c>
      <c r="ZI30" s="16">
        <f t="shared" si="790"/>
        <v>0</v>
      </c>
      <c r="ZJ30" s="16">
        <f t="shared" si="790"/>
        <v>0</v>
      </c>
      <c r="ZK30" s="16">
        <f t="shared" si="790"/>
        <v>0</v>
      </c>
      <c r="ZL30" s="16">
        <f t="shared" si="790"/>
        <v>0</v>
      </c>
      <c r="ZM30" s="16">
        <f t="shared" si="790"/>
        <v>0</v>
      </c>
      <c r="ZN30" s="16">
        <f t="shared" si="790"/>
        <v>0</v>
      </c>
      <c r="ZO30" s="16">
        <f t="shared" si="790"/>
        <v>0</v>
      </c>
      <c r="ZP30" s="16">
        <f t="shared" si="790"/>
        <v>0</v>
      </c>
      <c r="ZQ30" s="16">
        <f t="shared" si="790"/>
        <v>0</v>
      </c>
      <c r="ZR30" s="16">
        <f t="shared" si="790"/>
        <v>0</v>
      </c>
      <c r="ZS30" s="16">
        <f t="shared" si="790"/>
        <v>0</v>
      </c>
      <c r="ZT30" s="16">
        <f t="shared" si="790"/>
        <v>0</v>
      </c>
      <c r="ZU30" s="16">
        <f t="shared" si="790"/>
        <v>0</v>
      </c>
      <c r="ZV30" s="16">
        <f t="shared" si="790"/>
        <v>0</v>
      </c>
      <c r="ZW30" s="16">
        <f t="shared" si="790"/>
        <v>0</v>
      </c>
      <c r="ZX30" s="16">
        <f t="shared" si="790"/>
        <v>0</v>
      </c>
      <c r="ZY30" s="16">
        <f t="shared" si="790"/>
        <v>0</v>
      </c>
      <c r="ZZ30" s="16">
        <f t="shared" si="790"/>
        <v>0</v>
      </c>
      <c r="AAA30" s="16">
        <f t="shared" si="790"/>
        <v>0</v>
      </c>
      <c r="AAB30" s="16">
        <f t="shared" si="790"/>
        <v>0</v>
      </c>
      <c r="AAC30" s="16">
        <f t="shared" si="790"/>
        <v>0</v>
      </c>
      <c r="AAD30" s="16">
        <f t="shared" si="790"/>
        <v>0</v>
      </c>
      <c r="AAE30" s="16">
        <f t="shared" si="790"/>
        <v>0</v>
      </c>
      <c r="AAF30" s="16">
        <f t="shared" si="790"/>
        <v>0</v>
      </c>
      <c r="AAG30" s="16">
        <f t="shared" si="790"/>
        <v>0</v>
      </c>
      <c r="AAH30" s="16">
        <f t="shared" si="790"/>
        <v>0</v>
      </c>
      <c r="AAI30" s="16">
        <f t="shared" si="790"/>
        <v>0</v>
      </c>
      <c r="AAJ30" s="16">
        <f t="shared" si="790"/>
        <v>0</v>
      </c>
      <c r="AAK30" s="16">
        <f t="shared" si="790"/>
        <v>0</v>
      </c>
      <c r="AAL30" s="16">
        <f t="shared" si="790"/>
        <v>0</v>
      </c>
      <c r="AAM30" s="16">
        <f t="shared" si="790"/>
        <v>0</v>
      </c>
      <c r="AAN30" s="16">
        <f t="shared" si="790"/>
        <v>0</v>
      </c>
      <c r="AAO30" s="16">
        <f t="shared" si="790"/>
        <v>0</v>
      </c>
      <c r="AAP30" s="16">
        <f t="shared" ref="AAP30:ACZ30" si="791">IF(AAP$29&gt;=$K$29,1,0)</f>
        <v>0</v>
      </c>
      <c r="AAQ30" s="16">
        <f t="shared" si="791"/>
        <v>0</v>
      </c>
      <c r="AAR30" s="16">
        <f t="shared" si="791"/>
        <v>0</v>
      </c>
      <c r="AAS30" s="16">
        <f t="shared" si="791"/>
        <v>0</v>
      </c>
      <c r="AAT30" s="16">
        <f t="shared" si="791"/>
        <v>0</v>
      </c>
      <c r="AAU30" s="16">
        <f t="shared" si="791"/>
        <v>0</v>
      </c>
      <c r="AAV30" s="16">
        <f t="shared" si="791"/>
        <v>0</v>
      </c>
      <c r="AAW30" s="16">
        <f t="shared" si="791"/>
        <v>0</v>
      </c>
      <c r="AAX30" s="16">
        <f t="shared" si="791"/>
        <v>0</v>
      </c>
      <c r="AAY30" s="16">
        <f t="shared" si="791"/>
        <v>0</v>
      </c>
      <c r="AAZ30" s="16">
        <f t="shared" si="791"/>
        <v>0</v>
      </c>
      <c r="ABA30" s="16">
        <f t="shared" si="791"/>
        <v>0</v>
      </c>
      <c r="ABB30" s="16">
        <f t="shared" si="791"/>
        <v>0</v>
      </c>
      <c r="ABC30" s="16">
        <f t="shared" si="791"/>
        <v>0</v>
      </c>
      <c r="ABD30" s="16">
        <f t="shared" si="791"/>
        <v>0</v>
      </c>
      <c r="ABE30" s="16">
        <f t="shared" si="791"/>
        <v>0</v>
      </c>
      <c r="ABF30" s="16">
        <f t="shared" si="791"/>
        <v>0</v>
      </c>
      <c r="ABG30" s="16">
        <f t="shared" si="791"/>
        <v>0</v>
      </c>
      <c r="ABH30" s="16">
        <f t="shared" si="791"/>
        <v>0</v>
      </c>
      <c r="ABI30" s="16">
        <f t="shared" si="791"/>
        <v>0</v>
      </c>
      <c r="ABJ30" s="16">
        <f t="shared" si="791"/>
        <v>0</v>
      </c>
      <c r="ABK30" s="16">
        <f t="shared" si="791"/>
        <v>0</v>
      </c>
      <c r="ABL30" s="16">
        <f t="shared" si="791"/>
        <v>0</v>
      </c>
      <c r="ABM30" s="16">
        <f t="shared" si="791"/>
        <v>0</v>
      </c>
      <c r="ABN30" s="16">
        <f t="shared" si="791"/>
        <v>0</v>
      </c>
      <c r="ABO30" s="16">
        <f t="shared" si="791"/>
        <v>0</v>
      </c>
      <c r="ABP30" s="16">
        <f t="shared" si="791"/>
        <v>0</v>
      </c>
      <c r="ABQ30" s="16">
        <f t="shared" si="791"/>
        <v>0</v>
      </c>
      <c r="ABR30" s="16">
        <f t="shared" si="791"/>
        <v>0</v>
      </c>
      <c r="ABS30" s="16">
        <f t="shared" si="791"/>
        <v>0</v>
      </c>
      <c r="ABT30" s="16">
        <f t="shared" si="791"/>
        <v>0</v>
      </c>
      <c r="ABU30" s="16">
        <f t="shared" si="791"/>
        <v>0</v>
      </c>
      <c r="ABV30" s="16">
        <f t="shared" si="791"/>
        <v>0</v>
      </c>
      <c r="ABW30" s="16">
        <f t="shared" si="791"/>
        <v>0</v>
      </c>
      <c r="ABX30" s="16">
        <f t="shared" si="791"/>
        <v>0</v>
      </c>
      <c r="ABY30" s="16">
        <f t="shared" si="791"/>
        <v>0</v>
      </c>
      <c r="ABZ30" s="16">
        <f t="shared" si="791"/>
        <v>0</v>
      </c>
      <c r="ACA30" s="16">
        <f t="shared" si="791"/>
        <v>0</v>
      </c>
      <c r="ACB30" s="16">
        <f t="shared" si="791"/>
        <v>0</v>
      </c>
      <c r="ACC30" s="16">
        <f t="shared" si="791"/>
        <v>0</v>
      </c>
      <c r="ACD30" s="16">
        <f t="shared" si="791"/>
        <v>0</v>
      </c>
      <c r="ACE30" s="16">
        <f t="shared" si="791"/>
        <v>0</v>
      </c>
      <c r="ACF30" s="16">
        <f t="shared" si="791"/>
        <v>0</v>
      </c>
      <c r="ACG30" s="16">
        <f t="shared" si="791"/>
        <v>0</v>
      </c>
      <c r="ACH30" s="16">
        <f t="shared" si="791"/>
        <v>0</v>
      </c>
      <c r="ACI30" s="16">
        <f t="shared" si="791"/>
        <v>0</v>
      </c>
      <c r="ACJ30" s="16">
        <f t="shared" si="791"/>
        <v>0</v>
      </c>
      <c r="ACK30" s="16">
        <f t="shared" si="791"/>
        <v>0</v>
      </c>
      <c r="ACL30" s="16">
        <f t="shared" si="791"/>
        <v>0</v>
      </c>
      <c r="ACM30" s="16">
        <f t="shared" si="791"/>
        <v>0</v>
      </c>
      <c r="ACN30" s="16">
        <f t="shared" si="791"/>
        <v>0</v>
      </c>
      <c r="ACO30" s="16">
        <f t="shared" si="791"/>
        <v>0</v>
      </c>
      <c r="ACP30" s="16">
        <f t="shared" si="791"/>
        <v>0</v>
      </c>
      <c r="ACQ30" s="16">
        <f t="shared" si="791"/>
        <v>0</v>
      </c>
      <c r="ACR30" s="16">
        <f t="shared" si="791"/>
        <v>0</v>
      </c>
      <c r="ACS30" s="16">
        <f t="shared" si="791"/>
        <v>0</v>
      </c>
      <c r="ACT30" s="16">
        <f t="shared" si="791"/>
        <v>0</v>
      </c>
      <c r="ACU30" s="16">
        <f t="shared" si="791"/>
        <v>0</v>
      </c>
      <c r="ACV30" s="16">
        <f t="shared" si="791"/>
        <v>0</v>
      </c>
      <c r="ACW30" s="16">
        <f t="shared" si="791"/>
        <v>0</v>
      </c>
      <c r="ACX30" s="16">
        <f t="shared" si="791"/>
        <v>0</v>
      </c>
      <c r="ACY30" s="16">
        <f t="shared" si="791"/>
        <v>0</v>
      </c>
      <c r="ACZ30" s="16">
        <f t="shared" si="791"/>
        <v>0</v>
      </c>
    </row>
    <row r="31" spans="1:780">
      <c r="C31" s="40">
        <f>SUM(PT!D41)</f>
        <v>3</v>
      </c>
      <c r="D31" s="40">
        <f t="shared" si="775"/>
        <v>1.0880000000000001</v>
      </c>
      <c r="E31" s="40">
        <f>SUM(PT!C41)</f>
        <v>135</v>
      </c>
      <c r="F31" s="41">
        <f t="shared" si="776"/>
        <v>146.88000000000002</v>
      </c>
      <c r="G31" s="41">
        <f t="shared" si="777"/>
        <v>126.62524800000001</v>
      </c>
      <c r="H31" s="41">
        <f t="shared" si="778"/>
        <v>110.85033600000003</v>
      </c>
      <c r="I31" s="41">
        <f t="shared" si="779"/>
        <v>98.248032000000023</v>
      </c>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15"/>
      <c r="BC31" s="15"/>
      <c r="BD31" s="15"/>
      <c r="BE31" s="15"/>
      <c r="BF31" s="15"/>
      <c r="BG31" s="15"/>
      <c r="BH31" s="15"/>
      <c r="BI31" s="15"/>
      <c r="BJ31" s="15"/>
      <c r="BK31" s="15"/>
      <c r="BL31" s="15"/>
      <c r="BM31" s="15"/>
      <c r="BN31" s="15"/>
      <c r="BO31" s="15"/>
      <c r="BP31" s="15"/>
      <c r="BQ31" s="15"/>
      <c r="BR31" s="15"/>
      <c r="BS31" s="15"/>
      <c r="BT31" s="15"/>
      <c r="BU31" s="15"/>
      <c r="BV31" s="15"/>
      <c r="BW31" s="15"/>
      <c r="BX31" s="15"/>
      <c r="BY31" s="15"/>
      <c r="BZ31" s="15"/>
      <c r="CA31" s="15"/>
      <c r="CB31" s="15"/>
      <c r="CC31" s="15"/>
      <c r="CD31" s="15"/>
      <c r="CE31" s="15"/>
      <c r="CF31" s="15"/>
      <c r="CG31" s="15"/>
      <c r="CH31" s="15"/>
      <c r="CI31" s="15"/>
      <c r="CJ31" s="15"/>
      <c r="CK31" s="15"/>
      <c r="CL31" s="15"/>
      <c r="CM31" s="15"/>
      <c r="CN31" s="15"/>
      <c r="CO31" s="15"/>
      <c r="CP31" s="15"/>
      <c r="CQ31" s="15"/>
      <c r="CR31" s="15"/>
      <c r="CS31" s="15"/>
      <c r="CT31" s="15"/>
      <c r="CU31" s="15"/>
      <c r="CV31" s="15"/>
      <c r="CW31" s="15"/>
      <c r="CX31" s="15"/>
      <c r="CY31" s="15"/>
      <c r="CZ31" s="15"/>
      <c r="DA31" s="15"/>
      <c r="DB31" s="15"/>
      <c r="DC31" s="15"/>
      <c r="DD31" s="15"/>
      <c r="DE31" s="15"/>
      <c r="DF31" s="15"/>
      <c r="DG31" s="15"/>
      <c r="DH31" s="15"/>
      <c r="DI31" s="15"/>
      <c r="DJ31" s="15"/>
      <c r="DK31" s="15"/>
      <c r="DL31" s="15"/>
      <c r="DM31" s="15"/>
      <c r="DN31" s="15"/>
      <c r="DO31" s="15"/>
      <c r="DP31" s="15"/>
      <c r="DQ31" s="15"/>
      <c r="DR31" s="15"/>
      <c r="DS31" s="15"/>
      <c r="DT31" s="15"/>
      <c r="DU31" s="15"/>
      <c r="DV31" s="15"/>
      <c r="DW31" s="15"/>
      <c r="DX31" s="15"/>
      <c r="DY31" s="15"/>
      <c r="DZ31" s="15"/>
      <c r="EA31" s="15"/>
      <c r="EB31" s="15"/>
      <c r="EC31" s="15"/>
      <c r="ED31" s="15"/>
      <c r="EE31" s="15"/>
      <c r="EF31" s="15"/>
      <c r="EG31" s="15"/>
      <c r="EH31" s="15"/>
      <c r="EI31" s="15"/>
      <c r="EJ31" s="15"/>
      <c r="EK31" s="15"/>
      <c r="EL31" s="15"/>
      <c r="EM31" s="15"/>
      <c r="EN31" s="15"/>
      <c r="EO31" s="15"/>
      <c r="EP31" s="15"/>
      <c r="EQ31" s="15"/>
      <c r="ER31" s="15"/>
      <c r="ES31" s="15"/>
      <c r="ET31" s="15"/>
      <c r="EU31" s="15"/>
      <c r="EV31" s="15"/>
      <c r="EW31" s="15"/>
      <c r="EX31" s="15"/>
      <c r="EY31" s="15"/>
      <c r="EZ31" s="15"/>
      <c r="FA31" s="15"/>
      <c r="FB31" s="15"/>
      <c r="FC31" s="15"/>
      <c r="FD31" s="15"/>
      <c r="FE31" s="15"/>
      <c r="FF31" s="15"/>
      <c r="FG31" s="15"/>
      <c r="FH31" s="15"/>
      <c r="FI31" s="15"/>
      <c r="FJ31" s="15"/>
      <c r="FK31" s="15"/>
      <c r="FL31" s="15"/>
      <c r="FM31" s="15"/>
      <c r="FN31" s="15"/>
      <c r="FO31" s="15"/>
      <c r="FP31" s="15"/>
      <c r="FQ31" s="15"/>
      <c r="FR31" s="15"/>
      <c r="FS31" s="15"/>
      <c r="FT31" s="15"/>
      <c r="FU31" s="15"/>
      <c r="FV31" s="15"/>
      <c r="FW31" s="15"/>
      <c r="FX31" s="15"/>
      <c r="FY31" s="15"/>
      <c r="FZ31" s="15"/>
      <c r="GA31" s="15"/>
      <c r="GB31" s="15"/>
      <c r="GC31" s="15"/>
      <c r="GD31" s="15"/>
      <c r="GE31" s="15"/>
      <c r="GF31" s="15"/>
      <c r="GG31" s="15"/>
      <c r="GH31" s="15"/>
      <c r="GI31" s="15"/>
      <c r="GJ31" s="15"/>
      <c r="GK31" s="15"/>
      <c r="GL31" s="15"/>
      <c r="GM31" s="15"/>
      <c r="GN31" s="15"/>
      <c r="GO31" s="15"/>
      <c r="GP31" s="15"/>
      <c r="GQ31" s="15"/>
      <c r="GR31" s="15"/>
      <c r="GS31" s="15"/>
      <c r="GT31" s="15"/>
      <c r="GU31" s="15"/>
      <c r="GV31" s="15"/>
      <c r="GW31" s="15"/>
      <c r="GX31" s="15"/>
      <c r="GY31" s="15"/>
      <c r="GZ31" s="15"/>
      <c r="HA31" s="15"/>
      <c r="HB31" s="15"/>
      <c r="HC31" s="15"/>
      <c r="HD31" s="15"/>
      <c r="HE31" s="15"/>
      <c r="HF31" s="15"/>
      <c r="HG31" s="15"/>
      <c r="HH31" s="15"/>
      <c r="HI31" s="15"/>
      <c r="HJ31" s="15"/>
      <c r="HK31" s="15"/>
      <c r="HL31" s="15"/>
      <c r="HM31" s="15"/>
      <c r="HN31" s="15"/>
      <c r="HO31" s="15"/>
      <c r="HP31" s="15"/>
      <c r="HQ31" s="15"/>
      <c r="HR31" s="15"/>
      <c r="HS31" s="15"/>
      <c r="HT31" s="15"/>
      <c r="HU31" s="15"/>
      <c r="HV31" s="15"/>
      <c r="HW31" s="15"/>
      <c r="HX31" s="15"/>
      <c r="HY31" s="15"/>
      <c r="HZ31" s="15"/>
      <c r="IA31" s="15"/>
      <c r="IB31" s="15"/>
      <c r="IC31" s="15"/>
      <c r="ID31" s="15"/>
      <c r="IE31" s="15"/>
      <c r="IF31" s="15"/>
      <c r="IG31" s="15"/>
      <c r="IH31" s="15"/>
      <c r="II31" s="15"/>
      <c r="IJ31" s="15"/>
      <c r="IK31" s="15"/>
      <c r="IL31" s="15"/>
      <c r="IM31" s="15"/>
      <c r="IN31" s="15"/>
      <c r="IO31" s="15"/>
      <c r="IP31" s="15"/>
      <c r="IQ31" s="15"/>
      <c r="IR31" s="15"/>
      <c r="IS31" s="15"/>
      <c r="IT31" s="15"/>
      <c r="IU31" s="15"/>
      <c r="IV31" s="15"/>
      <c r="IW31" s="15"/>
      <c r="IX31" s="15"/>
      <c r="IY31" s="15"/>
      <c r="IZ31" s="15"/>
      <c r="JA31" s="15"/>
      <c r="JB31" s="15"/>
      <c r="JC31" s="15"/>
      <c r="JD31" s="15"/>
      <c r="JE31" s="15"/>
      <c r="JF31" s="15"/>
      <c r="JG31" s="15"/>
      <c r="JH31" s="15"/>
      <c r="JI31" s="15"/>
      <c r="JJ31" s="15"/>
      <c r="JK31" s="15"/>
      <c r="JL31" s="15"/>
      <c r="JM31" s="15"/>
      <c r="JN31" s="15"/>
      <c r="JO31" s="15"/>
      <c r="JP31" s="15"/>
      <c r="JQ31" s="15"/>
      <c r="JR31" s="15"/>
      <c r="JS31" s="15"/>
      <c r="JT31" s="15"/>
      <c r="JU31" s="15"/>
      <c r="JV31" s="15"/>
      <c r="JW31" s="15"/>
      <c r="JX31" s="15"/>
      <c r="JY31" s="15"/>
      <c r="JZ31" s="15"/>
      <c r="KA31" s="15"/>
      <c r="KB31" s="15"/>
      <c r="KC31" s="15"/>
      <c r="KD31" s="15"/>
      <c r="KE31" s="15"/>
      <c r="KF31" s="15"/>
      <c r="KG31" s="15"/>
      <c r="KH31" s="15"/>
      <c r="KI31" s="15"/>
      <c r="KJ31" s="15"/>
      <c r="KK31" s="15"/>
      <c r="KL31" s="15"/>
      <c r="KM31" s="15"/>
      <c r="KN31" s="15"/>
      <c r="KO31" s="15"/>
      <c r="KP31" s="15"/>
      <c r="KQ31" s="15"/>
      <c r="KR31" s="15"/>
      <c r="KS31" s="15"/>
      <c r="KT31" s="15"/>
      <c r="KU31" s="15"/>
      <c r="KV31" s="15"/>
      <c r="KW31" s="15"/>
      <c r="KX31" s="15"/>
      <c r="KY31" s="15"/>
      <c r="KZ31" s="15"/>
      <c r="LA31" s="15"/>
      <c r="LB31" s="15"/>
      <c r="LC31" s="15"/>
      <c r="LD31" s="15"/>
      <c r="LE31" s="15"/>
      <c r="LF31" s="15"/>
      <c r="LG31" s="15"/>
      <c r="LH31" s="15"/>
      <c r="LI31" s="15"/>
      <c r="LJ31" s="15"/>
      <c r="LK31" s="15"/>
      <c r="LL31" s="15"/>
      <c r="LM31" s="15"/>
      <c r="LN31" s="15"/>
      <c r="LO31" s="15"/>
      <c r="LP31" s="15"/>
      <c r="LQ31" s="15"/>
      <c r="LR31" s="15"/>
      <c r="LS31" s="15"/>
      <c r="LT31" s="15"/>
      <c r="LU31" s="15"/>
      <c r="LV31" s="15"/>
      <c r="LW31" s="15"/>
      <c r="LX31" s="15"/>
      <c r="LY31" s="15"/>
      <c r="LZ31" s="15"/>
      <c r="MA31" s="15"/>
      <c r="MB31" s="15"/>
      <c r="MC31" s="15"/>
      <c r="MD31" s="15"/>
      <c r="ME31" s="15"/>
      <c r="MF31" s="15"/>
      <c r="MG31" s="15"/>
      <c r="MH31" s="15"/>
      <c r="MI31" s="15"/>
      <c r="MJ31" s="15"/>
      <c r="MK31" s="15"/>
      <c r="ML31" s="15"/>
      <c r="MM31" s="15"/>
      <c r="MN31" s="15"/>
      <c r="MO31" s="15"/>
      <c r="MP31" s="15"/>
      <c r="MQ31" s="15"/>
      <c r="MR31" s="15"/>
      <c r="MS31" s="15"/>
      <c r="MT31" s="15"/>
      <c r="MU31" s="15"/>
      <c r="MV31" s="15"/>
      <c r="MW31" s="15"/>
      <c r="MX31" s="15"/>
      <c r="MY31" s="15"/>
      <c r="MZ31" s="15"/>
      <c r="NA31" s="15"/>
      <c r="NB31" s="15"/>
      <c r="NC31" s="15"/>
      <c r="ND31" s="15"/>
      <c r="NE31" s="15"/>
      <c r="NF31" s="15"/>
      <c r="NG31" s="15"/>
      <c r="NH31" s="15"/>
      <c r="NI31" s="15"/>
      <c r="NJ31" s="15"/>
      <c r="NK31" s="15"/>
      <c r="NL31" s="15"/>
      <c r="NM31" s="15"/>
      <c r="NN31" s="15"/>
      <c r="NO31" s="15"/>
      <c r="NP31" s="15"/>
      <c r="NQ31" s="15"/>
      <c r="NR31" s="15"/>
      <c r="NS31" s="15"/>
      <c r="NT31" s="15"/>
      <c r="NU31" s="15"/>
      <c r="NV31" s="15"/>
      <c r="NW31" s="15"/>
      <c r="NX31" s="15"/>
      <c r="NY31" s="15"/>
      <c r="NZ31" s="15"/>
      <c r="OA31" s="15"/>
      <c r="OB31" s="15"/>
      <c r="OC31" s="15"/>
      <c r="OD31" s="15"/>
      <c r="OE31" s="15"/>
      <c r="OF31" s="15"/>
      <c r="OG31" s="15"/>
      <c r="OH31" s="15"/>
      <c r="OI31" s="15"/>
      <c r="OJ31" s="15"/>
      <c r="OK31" s="15"/>
      <c r="OL31" s="15"/>
      <c r="OM31" s="15"/>
      <c r="ON31" s="15"/>
      <c r="OO31" s="15"/>
      <c r="OP31" s="15"/>
      <c r="OQ31" s="15"/>
      <c r="OR31" s="15"/>
      <c r="OS31" s="15"/>
      <c r="OT31" s="15"/>
      <c r="OU31" s="15"/>
      <c r="OV31" s="15"/>
      <c r="OW31" s="15"/>
      <c r="OX31" s="15"/>
      <c r="OY31" s="15"/>
      <c r="OZ31" s="15"/>
      <c r="PA31" s="15"/>
      <c r="PB31" s="15"/>
      <c r="PC31" s="15"/>
      <c r="PD31" s="15"/>
      <c r="PE31" s="15"/>
      <c r="PF31" s="15"/>
      <c r="PG31" s="15"/>
      <c r="PH31" s="15"/>
      <c r="PI31" s="15"/>
      <c r="PJ31" s="15"/>
      <c r="PK31" s="15"/>
      <c r="PL31" s="15"/>
      <c r="PM31" s="15"/>
      <c r="PN31" s="15"/>
      <c r="PO31" s="15"/>
      <c r="PP31" s="15"/>
      <c r="PQ31" s="15"/>
      <c r="PR31" s="15"/>
      <c r="PS31" s="15"/>
      <c r="PT31" s="15"/>
      <c r="PU31" s="15"/>
      <c r="PV31" s="15"/>
      <c r="PW31" s="15"/>
      <c r="PX31" s="15"/>
      <c r="PY31" s="15"/>
      <c r="PZ31" s="15"/>
      <c r="QA31" s="15"/>
      <c r="QB31" s="15"/>
      <c r="QC31" s="15"/>
      <c r="QD31" s="15"/>
      <c r="QE31" s="15"/>
      <c r="QF31" s="15"/>
      <c r="QG31" s="15"/>
      <c r="QH31" s="15"/>
      <c r="QI31" s="15"/>
      <c r="QJ31" s="15"/>
      <c r="QK31" s="15"/>
      <c r="QL31" s="15"/>
      <c r="QM31" s="15"/>
      <c r="QN31" s="15"/>
      <c r="QO31" s="15"/>
      <c r="QP31" s="15"/>
      <c r="QQ31" s="15"/>
      <c r="QR31" s="15"/>
      <c r="QS31" s="15"/>
      <c r="QT31" s="15"/>
      <c r="QU31" s="15"/>
      <c r="QV31" s="15"/>
      <c r="QW31" s="15"/>
      <c r="QX31" s="15"/>
      <c r="QY31" s="15"/>
      <c r="QZ31" s="15"/>
      <c r="RA31" s="15"/>
      <c r="RB31" s="15"/>
      <c r="RC31" s="15"/>
      <c r="RD31" s="15"/>
      <c r="RE31" s="15"/>
      <c r="RF31" s="15"/>
      <c r="RG31" s="15"/>
      <c r="RH31" s="15"/>
      <c r="RI31" s="15"/>
      <c r="RJ31" s="15"/>
      <c r="RK31" s="15"/>
      <c r="RL31" s="15"/>
      <c r="RM31" s="15"/>
      <c r="RN31" s="15"/>
      <c r="RO31" s="15"/>
      <c r="RP31" s="15"/>
      <c r="RQ31" s="15"/>
      <c r="RR31" s="15"/>
      <c r="RS31" s="15"/>
      <c r="RT31" s="15"/>
      <c r="RU31" s="15"/>
      <c r="RV31" s="15"/>
      <c r="RW31" s="15"/>
      <c r="RX31" s="15"/>
      <c r="RY31" s="15"/>
      <c r="RZ31" s="15"/>
      <c r="SA31" s="15"/>
      <c r="SB31" s="15"/>
      <c r="SC31" s="15"/>
      <c r="SD31" s="15"/>
      <c r="SE31" s="15"/>
      <c r="SF31" s="15"/>
      <c r="SG31" s="15"/>
      <c r="SH31" s="15"/>
      <c r="SI31" s="15"/>
      <c r="SJ31" s="15"/>
      <c r="SK31" s="15"/>
      <c r="SL31" s="15"/>
      <c r="SM31" s="15"/>
      <c r="SN31" s="15"/>
      <c r="SO31" s="15"/>
      <c r="SP31" s="15"/>
      <c r="SQ31" s="15"/>
      <c r="SR31" s="15"/>
      <c r="SS31" s="15"/>
      <c r="ST31" s="15"/>
      <c r="SU31" s="15"/>
      <c r="SV31" s="15"/>
      <c r="SW31" s="15"/>
      <c r="SX31" s="15"/>
      <c r="SY31" s="15"/>
      <c r="SZ31" s="15"/>
      <c r="TA31" s="15"/>
      <c r="TB31" s="15"/>
      <c r="TC31" s="15"/>
      <c r="TD31" s="15"/>
      <c r="TE31" s="15"/>
      <c r="TF31" s="15"/>
      <c r="TG31" s="15"/>
      <c r="TH31" s="15"/>
      <c r="TI31" s="15"/>
      <c r="TJ31" s="15"/>
      <c r="TK31" s="15"/>
      <c r="TL31" s="15"/>
      <c r="TM31" s="15"/>
      <c r="TN31" s="15"/>
      <c r="TO31" s="15"/>
      <c r="TP31" s="15"/>
      <c r="TQ31" s="15"/>
      <c r="TR31" s="15"/>
      <c r="TS31" s="15"/>
      <c r="TT31" s="15"/>
      <c r="TU31" s="15"/>
      <c r="TV31" s="15"/>
      <c r="TW31" s="15"/>
      <c r="TX31" s="15"/>
      <c r="TY31" s="15"/>
      <c r="TZ31" s="15"/>
      <c r="UA31" s="15"/>
      <c r="UB31" s="15"/>
      <c r="UC31" s="15"/>
      <c r="UD31" s="15"/>
      <c r="UE31" s="15"/>
      <c r="UF31" s="15"/>
      <c r="UG31" s="15"/>
      <c r="UH31" s="15"/>
      <c r="UI31" s="15"/>
      <c r="UJ31" s="15"/>
      <c r="UK31" s="15"/>
      <c r="UL31" s="15"/>
      <c r="UM31" s="15"/>
      <c r="UN31" s="15"/>
      <c r="UO31" s="15"/>
      <c r="UP31" s="15"/>
      <c r="UQ31" s="15"/>
      <c r="UR31" s="15"/>
      <c r="US31" s="15"/>
      <c r="UT31" s="15"/>
      <c r="UU31" s="15"/>
      <c r="UV31" s="15"/>
      <c r="UW31" s="15"/>
      <c r="UX31" s="15"/>
      <c r="UY31" s="15"/>
      <c r="UZ31" s="15"/>
      <c r="VA31" s="15"/>
      <c r="VB31" s="15"/>
      <c r="VC31" s="15"/>
      <c r="VD31" s="15"/>
      <c r="VE31" s="15"/>
      <c r="VF31" s="15"/>
      <c r="VG31" s="15"/>
      <c r="VH31" s="15"/>
      <c r="VI31" s="15"/>
      <c r="VJ31" s="15"/>
      <c r="VK31" s="15"/>
      <c r="VL31" s="15"/>
      <c r="VM31" s="15"/>
      <c r="VN31" s="15"/>
      <c r="VO31" s="15"/>
      <c r="VP31" s="15"/>
      <c r="VQ31" s="15"/>
      <c r="VR31" s="15"/>
      <c r="VS31" s="15"/>
      <c r="VT31" s="15"/>
      <c r="VU31" s="15"/>
      <c r="VV31" s="15"/>
      <c r="VW31" s="15"/>
      <c r="VX31" s="15"/>
      <c r="VY31" s="15"/>
      <c r="VZ31" s="15"/>
      <c r="WA31" s="15"/>
      <c r="WB31" s="15"/>
      <c r="WC31" s="15"/>
      <c r="WD31" s="15"/>
      <c r="WE31" s="15"/>
      <c r="WF31" s="15"/>
      <c r="WG31" s="15"/>
      <c r="WH31" s="15"/>
      <c r="WI31" s="15"/>
      <c r="WJ31" s="15"/>
      <c r="WK31" s="15"/>
      <c r="WL31" s="15"/>
      <c r="WM31" s="15"/>
      <c r="WN31" s="15"/>
      <c r="WO31" s="15"/>
      <c r="WP31" s="15"/>
      <c r="WQ31" s="15"/>
      <c r="WR31" s="15"/>
      <c r="WS31" s="15"/>
      <c r="WT31" s="15"/>
      <c r="WU31" s="15"/>
      <c r="WV31" s="15"/>
      <c r="WW31" s="15"/>
      <c r="WX31" s="15"/>
      <c r="WY31" s="15"/>
      <c r="WZ31" s="15"/>
      <c r="XA31" s="15"/>
      <c r="XB31" s="15"/>
      <c r="XC31" s="15"/>
      <c r="XD31" s="15"/>
      <c r="XE31" s="15"/>
      <c r="XF31" s="15"/>
      <c r="XG31" s="15"/>
      <c r="XH31" s="15"/>
      <c r="XI31" s="15"/>
      <c r="XJ31" s="15"/>
      <c r="XK31" s="15"/>
      <c r="XL31" s="15"/>
      <c r="XM31" s="15"/>
      <c r="XN31" s="15"/>
      <c r="XO31" s="15"/>
      <c r="XP31" s="15"/>
      <c r="XQ31" s="15"/>
      <c r="XR31" s="15"/>
      <c r="XS31" s="15"/>
      <c r="XT31" s="15"/>
      <c r="XU31" s="15"/>
      <c r="XV31" s="15"/>
      <c r="XW31" s="15"/>
      <c r="XX31" s="15"/>
      <c r="XY31" s="15"/>
      <c r="XZ31" s="15"/>
      <c r="YA31" s="15"/>
      <c r="YB31" s="15"/>
      <c r="YC31" s="15"/>
      <c r="YD31" s="15"/>
      <c r="YE31" s="15"/>
      <c r="YF31" s="15"/>
      <c r="YG31" s="15"/>
      <c r="YH31" s="15"/>
      <c r="YI31" s="15"/>
      <c r="YJ31" s="15"/>
      <c r="YK31" s="15"/>
      <c r="YL31" s="15"/>
      <c r="YM31" s="15"/>
      <c r="YN31" s="15"/>
      <c r="YO31" s="15"/>
      <c r="YP31" s="15"/>
      <c r="YQ31" s="15"/>
      <c r="YR31" s="15"/>
      <c r="YS31" s="15"/>
      <c r="YT31" s="15"/>
      <c r="YU31" s="15"/>
      <c r="YV31" s="15"/>
      <c r="YW31" s="15"/>
      <c r="YX31" s="15"/>
      <c r="YY31" s="15"/>
      <c r="YZ31" s="15"/>
      <c r="ZA31" s="15"/>
      <c r="ZB31" s="15"/>
      <c r="ZC31" s="15"/>
      <c r="ZD31" s="15"/>
      <c r="ZE31" s="15"/>
      <c r="ZF31" s="15"/>
      <c r="ZG31" s="15"/>
      <c r="ZH31" s="15"/>
      <c r="ZI31" s="15"/>
      <c r="ZJ31" s="15"/>
      <c r="ZK31" s="15"/>
      <c r="ZL31" s="15"/>
      <c r="ZM31" s="15"/>
      <c r="ZN31" s="15"/>
      <c r="ZO31" s="15"/>
      <c r="ZP31" s="15"/>
      <c r="ZQ31" s="15"/>
      <c r="ZR31" s="15"/>
      <c r="ZS31" s="15"/>
      <c r="ZT31" s="15"/>
      <c r="ZU31" s="15"/>
      <c r="ZV31" s="15"/>
      <c r="ZW31" s="15"/>
      <c r="ZX31" s="15"/>
      <c r="ZY31" s="15"/>
      <c r="ZZ31" s="15"/>
      <c r="AAA31" s="15"/>
      <c r="AAB31" s="15"/>
      <c r="AAC31" s="15"/>
      <c r="AAD31" s="15"/>
      <c r="AAE31" s="15"/>
      <c r="AAF31" s="15"/>
      <c r="AAG31" s="15"/>
      <c r="AAH31" s="15"/>
      <c r="AAI31" s="15"/>
      <c r="AAJ31" s="15"/>
      <c r="AAK31" s="15"/>
      <c r="AAL31" s="15"/>
      <c r="AAM31" s="15"/>
      <c r="AAN31" s="15"/>
      <c r="AAO31" s="15"/>
      <c r="AAP31" s="15"/>
      <c r="AAQ31" s="15"/>
      <c r="AAR31" s="15"/>
      <c r="AAS31" s="15"/>
      <c r="AAT31" s="15"/>
      <c r="AAU31" s="15"/>
      <c r="AAV31" s="15"/>
      <c r="AAW31" s="15"/>
      <c r="AAX31" s="15"/>
      <c r="AAY31" s="15"/>
      <c r="AAZ31" s="15"/>
      <c r="ABA31" s="15"/>
      <c r="ABB31" s="15"/>
      <c r="ABC31" s="15"/>
      <c r="ABD31" s="15"/>
      <c r="ABE31" s="15"/>
      <c r="ABF31" s="15"/>
      <c r="ABG31" s="15"/>
      <c r="ABH31" s="15"/>
      <c r="ABI31" s="15"/>
      <c r="ABJ31" s="15"/>
      <c r="ABK31" s="15"/>
      <c r="ABL31" s="15"/>
      <c r="ABM31" s="15"/>
      <c r="ABN31" s="15"/>
      <c r="ABO31" s="15"/>
      <c r="ABP31" s="15"/>
      <c r="ABQ31" s="15"/>
      <c r="ABR31" s="15"/>
      <c r="ABS31" s="15"/>
      <c r="ABT31" s="15"/>
      <c r="ABU31" s="15"/>
      <c r="ABV31" s="15"/>
      <c r="ABW31" s="15"/>
      <c r="ABX31" s="15"/>
      <c r="ABY31" s="15"/>
      <c r="ABZ31" s="15"/>
      <c r="ACA31" s="15"/>
      <c r="ACB31" s="15"/>
      <c r="ACC31" s="15"/>
      <c r="ACD31" s="15"/>
      <c r="ACE31" s="15"/>
      <c r="ACF31" s="15"/>
      <c r="ACG31" s="15"/>
      <c r="ACH31" s="15"/>
      <c r="ACI31" s="15"/>
      <c r="ACJ31" s="15"/>
      <c r="ACK31" s="15"/>
      <c r="ACL31" s="15"/>
      <c r="ACM31" s="15"/>
      <c r="ACN31" s="15"/>
      <c r="ACO31" s="15"/>
      <c r="ACP31" s="15"/>
      <c r="ACQ31" s="15"/>
      <c r="ACR31" s="15"/>
      <c r="ACS31" s="15"/>
      <c r="ACT31" s="15"/>
      <c r="ACU31" s="15"/>
      <c r="ACV31" s="15"/>
      <c r="ACW31" s="15"/>
      <c r="ACX31" s="15"/>
      <c r="ACY31" s="15"/>
      <c r="ACZ31" s="15"/>
    </row>
    <row r="32" spans="1:780">
      <c r="C32" s="40">
        <f>SUM(PT!D42)</f>
        <v>4</v>
      </c>
      <c r="D32" s="40">
        <f t="shared" si="775"/>
        <v>1.125</v>
      </c>
      <c r="E32" s="40">
        <f>SUM(PT!C42)</f>
        <v>135</v>
      </c>
      <c r="F32" s="41">
        <f t="shared" si="776"/>
        <v>151.875</v>
      </c>
      <c r="G32" s="41">
        <f t="shared" si="777"/>
        <v>130.93143749999999</v>
      </c>
      <c r="H32" s="41">
        <f t="shared" si="778"/>
        <v>114.6200625</v>
      </c>
      <c r="I32" s="41">
        <f t="shared" si="779"/>
        <v>101.58918750000001</v>
      </c>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15"/>
      <c r="AZ32" s="15"/>
      <c r="BA32" s="15"/>
      <c r="BB32" s="15"/>
      <c r="BC32" s="15"/>
      <c r="BD32" s="15"/>
      <c r="BE32" s="15"/>
      <c r="BF32" s="15"/>
      <c r="BG32" s="15"/>
      <c r="BH32" s="15"/>
      <c r="BI32" s="15"/>
      <c r="BJ32" s="15"/>
      <c r="BK32" s="15"/>
      <c r="BL32" s="15"/>
      <c r="BM32" s="15"/>
      <c r="BN32" s="15"/>
      <c r="BO32" s="15"/>
      <c r="BP32" s="15"/>
      <c r="BQ32" s="15"/>
      <c r="BR32" s="15"/>
      <c r="BS32" s="15"/>
      <c r="BT32" s="15"/>
      <c r="BU32" s="15"/>
      <c r="BV32" s="15"/>
      <c r="BW32" s="15"/>
      <c r="BX32" s="15"/>
      <c r="BY32" s="15"/>
      <c r="BZ32" s="15"/>
      <c r="CA32" s="15"/>
      <c r="CB32" s="15"/>
      <c r="CC32" s="15"/>
      <c r="CD32" s="15"/>
      <c r="CE32" s="15"/>
      <c r="CF32" s="15"/>
      <c r="CG32" s="15"/>
      <c r="CH32" s="15"/>
      <c r="CI32" s="15"/>
      <c r="CJ32" s="15"/>
      <c r="CK32" s="15"/>
      <c r="CL32" s="15"/>
      <c r="CM32" s="15"/>
      <c r="CN32" s="15"/>
      <c r="CO32" s="15"/>
      <c r="CP32" s="15"/>
      <c r="CQ32" s="15"/>
      <c r="CR32" s="15"/>
      <c r="CS32" s="15"/>
      <c r="CT32" s="15"/>
      <c r="CU32" s="15"/>
      <c r="CV32" s="15"/>
      <c r="CW32" s="15"/>
      <c r="CX32" s="15"/>
      <c r="CY32" s="15"/>
      <c r="CZ32" s="15"/>
      <c r="DA32" s="15"/>
      <c r="DB32" s="15"/>
      <c r="DC32" s="15"/>
      <c r="DD32" s="15"/>
      <c r="DE32" s="15"/>
      <c r="DF32" s="15"/>
      <c r="DG32" s="15"/>
      <c r="DH32" s="15"/>
      <c r="DI32" s="15"/>
      <c r="DJ32" s="15"/>
      <c r="DK32" s="15"/>
      <c r="DL32" s="15"/>
      <c r="DM32" s="15"/>
      <c r="DN32" s="15"/>
      <c r="DO32" s="15"/>
      <c r="DP32" s="15"/>
      <c r="DQ32" s="15"/>
      <c r="DR32" s="15"/>
      <c r="DS32" s="15"/>
      <c r="DT32" s="15"/>
      <c r="DU32" s="15"/>
      <c r="DV32" s="15"/>
      <c r="DW32" s="15"/>
      <c r="DX32" s="15"/>
      <c r="DY32" s="15"/>
      <c r="DZ32" s="15"/>
      <c r="EA32" s="15"/>
      <c r="EB32" s="15"/>
      <c r="EC32" s="15"/>
      <c r="ED32" s="15"/>
      <c r="EE32" s="15"/>
      <c r="EF32" s="15"/>
      <c r="EG32" s="15"/>
      <c r="EH32" s="15"/>
      <c r="EI32" s="15"/>
      <c r="EJ32" s="15"/>
      <c r="EK32" s="15"/>
      <c r="EL32" s="15"/>
      <c r="EM32" s="15"/>
      <c r="EN32" s="15"/>
      <c r="EO32" s="15"/>
      <c r="EP32" s="15"/>
      <c r="EQ32" s="15"/>
      <c r="ER32" s="15"/>
      <c r="ES32" s="15"/>
      <c r="ET32" s="15"/>
      <c r="EU32" s="15"/>
      <c r="EV32" s="15"/>
      <c r="EW32" s="15"/>
      <c r="EX32" s="15"/>
      <c r="EY32" s="15"/>
      <c r="EZ32" s="15"/>
      <c r="FA32" s="15"/>
      <c r="FB32" s="15"/>
      <c r="FC32" s="15"/>
      <c r="FD32" s="15"/>
      <c r="FE32" s="15"/>
      <c r="FF32" s="15"/>
      <c r="FG32" s="15"/>
      <c r="FH32" s="15"/>
      <c r="FI32" s="15"/>
      <c r="FJ32" s="15"/>
      <c r="FK32" s="15"/>
      <c r="FL32" s="15"/>
      <c r="FM32" s="15"/>
      <c r="FN32" s="15"/>
      <c r="FO32" s="15"/>
      <c r="FP32" s="15"/>
      <c r="FQ32" s="15"/>
      <c r="FR32" s="15"/>
      <c r="FS32" s="15"/>
      <c r="FT32" s="15"/>
      <c r="FU32" s="15"/>
      <c r="FV32" s="15"/>
      <c r="FW32" s="15"/>
      <c r="FX32" s="15"/>
      <c r="FY32" s="15"/>
      <c r="FZ32" s="15"/>
      <c r="GA32" s="15"/>
      <c r="GB32" s="15"/>
      <c r="GC32" s="15"/>
      <c r="GD32" s="15"/>
      <c r="GE32" s="15"/>
      <c r="GF32" s="15"/>
      <c r="GG32" s="15"/>
      <c r="GH32" s="15"/>
      <c r="GI32" s="15"/>
      <c r="GJ32" s="15"/>
      <c r="GK32" s="15"/>
      <c r="GL32" s="15"/>
      <c r="GM32" s="15"/>
      <c r="GN32" s="15"/>
      <c r="GO32" s="15"/>
      <c r="GP32" s="15"/>
      <c r="GQ32" s="15"/>
      <c r="GR32" s="15"/>
      <c r="GS32" s="15"/>
      <c r="GT32" s="15"/>
      <c r="GU32" s="15"/>
      <c r="GV32" s="15"/>
      <c r="GW32" s="15"/>
      <c r="GX32" s="15"/>
      <c r="GY32" s="15"/>
      <c r="GZ32" s="15"/>
      <c r="HA32" s="15"/>
      <c r="HB32" s="15"/>
      <c r="HC32" s="15"/>
      <c r="HD32" s="15"/>
      <c r="HE32" s="15"/>
      <c r="HF32" s="15"/>
      <c r="HG32" s="15"/>
      <c r="HH32" s="15"/>
      <c r="HI32" s="15"/>
      <c r="HJ32" s="15"/>
      <c r="HK32" s="15"/>
      <c r="HL32" s="15"/>
      <c r="HM32" s="15"/>
      <c r="HN32" s="15"/>
      <c r="HO32" s="15"/>
      <c r="HP32" s="15"/>
      <c r="HQ32" s="15"/>
      <c r="HR32" s="15"/>
      <c r="HS32" s="15"/>
      <c r="HT32" s="15"/>
      <c r="HU32" s="15"/>
      <c r="HV32" s="15"/>
      <c r="HW32" s="15"/>
      <c r="HX32" s="15"/>
      <c r="HY32" s="15"/>
      <c r="HZ32" s="15"/>
      <c r="IA32" s="15"/>
      <c r="IB32" s="15"/>
      <c r="IC32" s="15"/>
      <c r="ID32" s="15"/>
      <c r="IE32" s="15"/>
      <c r="IF32" s="15"/>
      <c r="IG32" s="15"/>
      <c r="IH32" s="15"/>
      <c r="II32" s="15"/>
      <c r="IJ32" s="15"/>
      <c r="IK32" s="15"/>
      <c r="IL32" s="15"/>
      <c r="IM32" s="15"/>
      <c r="IN32" s="15"/>
      <c r="IO32" s="15"/>
      <c r="IP32" s="15"/>
      <c r="IQ32" s="15"/>
      <c r="IR32" s="15"/>
      <c r="IS32" s="15"/>
      <c r="IT32" s="15"/>
      <c r="IU32" s="15"/>
      <c r="IV32" s="15"/>
      <c r="IW32" s="15"/>
      <c r="IX32" s="15"/>
      <c r="IY32" s="15"/>
      <c r="IZ32" s="15"/>
      <c r="JA32" s="15"/>
      <c r="JB32" s="15"/>
      <c r="JC32" s="15"/>
      <c r="JD32" s="15"/>
      <c r="JE32" s="15"/>
      <c r="JF32" s="15"/>
      <c r="JG32" s="15"/>
      <c r="JH32" s="15"/>
      <c r="JI32" s="15"/>
      <c r="JJ32" s="15"/>
      <c r="JK32" s="15"/>
      <c r="JL32" s="15"/>
      <c r="JM32" s="15"/>
      <c r="JN32" s="15"/>
      <c r="JO32" s="15"/>
      <c r="JP32" s="15"/>
      <c r="JQ32" s="15"/>
      <c r="JR32" s="15"/>
      <c r="JS32" s="15"/>
      <c r="JT32" s="15"/>
      <c r="JU32" s="15"/>
      <c r="JV32" s="15"/>
      <c r="JW32" s="15"/>
      <c r="JX32" s="15"/>
      <c r="JY32" s="15"/>
      <c r="JZ32" s="15"/>
      <c r="KA32" s="15"/>
      <c r="KB32" s="15"/>
      <c r="KC32" s="15"/>
      <c r="KD32" s="15"/>
      <c r="KE32" s="15"/>
      <c r="KF32" s="15"/>
      <c r="KG32" s="15"/>
      <c r="KH32" s="15"/>
      <c r="KI32" s="15"/>
      <c r="KJ32" s="15"/>
      <c r="KK32" s="15"/>
      <c r="KL32" s="15"/>
      <c r="KM32" s="15"/>
      <c r="KN32" s="15"/>
      <c r="KO32" s="15"/>
      <c r="KP32" s="15"/>
      <c r="KQ32" s="15"/>
      <c r="KR32" s="15"/>
      <c r="KS32" s="15"/>
      <c r="KT32" s="15"/>
      <c r="KU32" s="15"/>
      <c r="KV32" s="15"/>
      <c r="KW32" s="15"/>
      <c r="KX32" s="15"/>
      <c r="KY32" s="15"/>
      <c r="KZ32" s="15"/>
      <c r="LA32" s="15"/>
      <c r="LB32" s="15"/>
      <c r="LC32" s="15"/>
      <c r="LD32" s="15"/>
      <c r="LE32" s="15"/>
      <c r="LF32" s="15"/>
      <c r="LG32" s="15"/>
      <c r="LH32" s="15"/>
      <c r="LI32" s="15"/>
      <c r="LJ32" s="15"/>
      <c r="LK32" s="15"/>
      <c r="LL32" s="15"/>
      <c r="LM32" s="15"/>
      <c r="LN32" s="15"/>
      <c r="LO32" s="15"/>
      <c r="LP32" s="15"/>
      <c r="LQ32" s="15"/>
      <c r="LR32" s="15"/>
      <c r="LS32" s="15"/>
      <c r="LT32" s="15"/>
      <c r="LU32" s="15"/>
      <c r="LV32" s="15"/>
      <c r="LW32" s="15"/>
      <c r="LX32" s="15"/>
      <c r="LY32" s="15"/>
      <c r="LZ32" s="15"/>
      <c r="MA32" s="15"/>
      <c r="MB32" s="15"/>
      <c r="MC32" s="15"/>
      <c r="MD32" s="15"/>
      <c r="ME32" s="15"/>
      <c r="MF32" s="15"/>
      <c r="MG32" s="15"/>
      <c r="MH32" s="15"/>
      <c r="MI32" s="15"/>
      <c r="MJ32" s="15"/>
      <c r="MK32" s="15"/>
      <c r="ML32" s="15"/>
      <c r="MM32" s="15"/>
      <c r="MN32" s="15"/>
      <c r="MO32" s="15"/>
      <c r="MP32" s="15"/>
      <c r="MQ32" s="15"/>
      <c r="MR32" s="15"/>
      <c r="MS32" s="15"/>
      <c r="MT32" s="15"/>
      <c r="MU32" s="15"/>
      <c r="MV32" s="15"/>
      <c r="MW32" s="15"/>
      <c r="MX32" s="15"/>
      <c r="MY32" s="15"/>
      <c r="MZ32" s="15"/>
      <c r="NA32" s="15"/>
      <c r="NB32" s="15"/>
      <c r="NC32" s="15"/>
      <c r="ND32" s="15"/>
      <c r="NE32" s="15"/>
      <c r="NF32" s="15"/>
      <c r="NG32" s="15"/>
      <c r="NH32" s="15"/>
      <c r="NI32" s="15"/>
      <c r="NJ32" s="15"/>
      <c r="NK32" s="15"/>
      <c r="NL32" s="15"/>
      <c r="NM32" s="15"/>
      <c r="NN32" s="15"/>
      <c r="NO32" s="15"/>
      <c r="NP32" s="15"/>
      <c r="NQ32" s="15"/>
      <c r="NR32" s="15"/>
      <c r="NS32" s="15"/>
      <c r="NT32" s="15"/>
      <c r="NU32" s="15"/>
      <c r="NV32" s="15"/>
      <c r="NW32" s="15"/>
      <c r="NX32" s="15"/>
      <c r="NY32" s="15"/>
      <c r="NZ32" s="15"/>
      <c r="OA32" s="15"/>
      <c r="OB32" s="15"/>
      <c r="OC32" s="15"/>
      <c r="OD32" s="15"/>
      <c r="OE32" s="15"/>
      <c r="OF32" s="15"/>
      <c r="OG32" s="15"/>
      <c r="OH32" s="15"/>
      <c r="OI32" s="15"/>
      <c r="OJ32" s="15"/>
      <c r="OK32" s="15"/>
      <c r="OL32" s="15"/>
      <c r="OM32" s="15"/>
      <c r="ON32" s="15"/>
      <c r="OO32" s="15"/>
      <c r="OP32" s="15"/>
      <c r="OQ32" s="15"/>
      <c r="OR32" s="15"/>
      <c r="OS32" s="15"/>
      <c r="OT32" s="15"/>
      <c r="OU32" s="15"/>
      <c r="OV32" s="15"/>
      <c r="OW32" s="15"/>
      <c r="OX32" s="15"/>
      <c r="OY32" s="15"/>
      <c r="OZ32" s="15"/>
      <c r="PA32" s="15"/>
      <c r="PB32" s="15"/>
      <c r="PC32" s="15"/>
      <c r="PD32" s="15"/>
      <c r="PE32" s="15"/>
      <c r="PF32" s="15"/>
      <c r="PG32" s="15"/>
      <c r="PH32" s="15"/>
      <c r="PI32" s="15"/>
      <c r="PJ32" s="15"/>
      <c r="PK32" s="15"/>
      <c r="PL32" s="15"/>
      <c r="PM32" s="15"/>
      <c r="PN32" s="15"/>
      <c r="PO32" s="15"/>
      <c r="PP32" s="15"/>
      <c r="PQ32" s="15"/>
      <c r="PR32" s="15"/>
      <c r="PS32" s="15"/>
      <c r="PT32" s="15"/>
      <c r="PU32" s="15"/>
      <c r="PV32" s="15"/>
      <c r="PW32" s="15"/>
      <c r="PX32" s="15"/>
      <c r="PY32" s="15"/>
      <c r="PZ32" s="15"/>
      <c r="QA32" s="15"/>
      <c r="QB32" s="15"/>
      <c r="QC32" s="15"/>
      <c r="QD32" s="15"/>
      <c r="QE32" s="15"/>
      <c r="QF32" s="15"/>
      <c r="QG32" s="15"/>
      <c r="QH32" s="15"/>
      <c r="QI32" s="15"/>
      <c r="QJ32" s="15"/>
      <c r="QK32" s="15"/>
      <c r="QL32" s="15"/>
      <c r="QM32" s="15"/>
      <c r="QN32" s="15"/>
      <c r="QO32" s="15"/>
      <c r="QP32" s="15"/>
      <c r="QQ32" s="15"/>
      <c r="QR32" s="15"/>
      <c r="QS32" s="15"/>
      <c r="QT32" s="15"/>
      <c r="QU32" s="15"/>
      <c r="QV32" s="15"/>
      <c r="QW32" s="15"/>
      <c r="QX32" s="15"/>
      <c r="QY32" s="15"/>
      <c r="QZ32" s="15"/>
      <c r="RA32" s="15"/>
      <c r="RB32" s="15"/>
      <c r="RC32" s="15"/>
      <c r="RD32" s="15"/>
      <c r="RE32" s="15"/>
      <c r="RF32" s="15"/>
      <c r="RG32" s="15"/>
      <c r="RH32" s="15"/>
      <c r="RI32" s="15"/>
      <c r="RJ32" s="15"/>
      <c r="RK32" s="15"/>
      <c r="RL32" s="15"/>
      <c r="RM32" s="15"/>
      <c r="RN32" s="15"/>
      <c r="RO32" s="15"/>
      <c r="RP32" s="15"/>
      <c r="RQ32" s="15"/>
      <c r="RR32" s="15"/>
      <c r="RS32" s="15"/>
      <c r="RT32" s="15"/>
      <c r="RU32" s="15"/>
      <c r="RV32" s="15"/>
      <c r="RW32" s="15"/>
      <c r="RX32" s="15"/>
      <c r="RY32" s="15"/>
      <c r="RZ32" s="15"/>
      <c r="SA32" s="15"/>
      <c r="SB32" s="15"/>
      <c r="SC32" s="15"/>
      <c r="SD32" s="15"/>
      <c r="SE32" s="15"/>
      <c r="SF32" s="15"/>
      <c r="SG32" s="15"/>
      <c r="SH32" s="15"/>
      <c r="SI32" s="15"/>
      <c r="SJ32" s="15"/>
      <c r="SK32" s="15"/>
      <c r="SL32" s="15"/>
      <c r="SM32" s="15"/>
      <c r="SN32" s="15"/>
      <c r="SO32" s="15"/>
      <c r="SP32" s="15"/>
      <c r="SQ32" s="15"/>
      <c r="SR32" s="15"/>
      <c r="SS32" s="15"/>
      <c r="ST32" s="15"/>
      <c r="SU32" s="15"/>
      <c r="SV32" s="15"/>
      <c r="SW32" s="15"/>
      <c r="SX32" s="15"/>
      <c r="SY32" s="15"/>
      <c r="SZ32" s="15"/>
      <c r="TA32" s="15"/>
      <c r="TB32" s="15"/>
      <c r="TC32" s="15"/>
      <c r="TD32" s="15"/>
      <c r="TE32" s="15"/>
      <c r="TF32" s="15"/>
      <c r="TG32" s="15"/>
      <c r="TH32" s="15"/>
      <c r="TI32" s="15"/>
      <c r="TJ32" s="15"/>
      <c r="TK32" s="15"/>
      <c r="TL32" s="15"/>
      <c r="TM32" s="15"/>
      <c r="TN32" s="15"/>
      <c r="TO32" s="15"/>
      <c r="TP32" s="15"/>
      <c r="TQ32" s="15"/>
      <c r="TR32" s="15"/>
      <c r="TS32" s="15"/>
      <c r="TT32" s="15"/>
      <c r="TU32" s="15"/>
      <c r="TV32" s="15"/>
      <c r="TW32" s="15"/>
      <c r="TX32" s="15"/>
      <c r="TY32" s="15"/>
      <c r="TZ32" s="15"/>
      <c r="UA32" s="15"/>
      <c r="UB32" s="15"/>
      <c r="UC32" s="15"/>
      <c r="UD32" s="15"/>
      <c r="UE32" s="15"/>
      <c r="UF32" s="15"/>
      <c r="UG32" s="15"/>
      <c r="UH32" s="15"/>
      <c r="UI32" s="15"/>
      <c r="UJ32" s="15"/>
      <c r="UK32" s="15"/>
      <c r="UL32" s="15"/>
      <c r="UM32" s="15"/>
      <c r="UN32" s="15"/>
      <c r="UO32" s="15"/>
      <c r="UP32" s="15"/>
      <c r="UQ32" s="15"/>
      <c r="UR32" s="15"/>
      <c r="US32" s="15"/>
      <c r="UT32" s="15"/>
      <c r="UU32" s="15"/>
      <c r="UV32" s="15"/>
      <c r="UW32" s="15"/>
      <c r="UX32" s="15"/>
      <c r="UY32" s="15"/>
      <c r="UZ32" s="15"/>
      <c r="VA32" s="15"/>
      <c r="VB32" s="15"/>
      <c r="VC32" s="15"/>
      <c r="VD32" s="15"/>
      <c r="VE32" s="15"/>
      <c r="VF32" s="15"/>
      <c r="VG32" s="15"/>
      <c r="VH32" s="15"/>
      <c r="VI32" s="15"/>
      <c r="VJ32" s="15"/>
      <c r="VK32" s="15"/>
      <c r="VL32" s="15"/>
      <c r="VM32" s="15"/>
      <c r="VN32" s="15"/>
      <c r="VO32" s="15"/>
      <c r="VP32" s="15"/>
      <c r="VQ32" s="15"/>
      <c r="VR32" s="15"/>
      <c r="VS32" s="15"/>
      <c r="VT32" s="15"/>
      <c r="VU32" s="15"/>
      <c r="VV32" s="15"/>
      <c r="VW32" s="15"/>
      <c r="VX32" s="15"/>
      <c r="VY32" s="15"/>
      <c r="VZ32" s="15"/>
      <c r="WA32" s="15"/>
      <c r="WB32" s="15"/>
      <c r="WC32" s="15"/>
      <c r="WD32" s="15"/>
      <c r="WE32" s="15"/>
      <c r="WF32" s="15"/>
      <c r="WG32" s="15"/>
      <c r="WH32" s="15"/>
      <c r="WI32" s="15"/>
      <c r="WJ32" s="15"/>
      <c r="WK32" s="15"/>
      <c r="WL32" s="15"/>
      <c r="WM32" s="15"/>
      <c r="WN32" s="15"/>
      <c r="WO32" s="15"/>
      <c r="WP32" s="15"/>
      <c r="WQ32" s="15"/>
      <c r="WR32" s="15"/>
      <c r="WS32" s="15"/>
      <c r="WT32" s="15"/>
      <c r="WU32" s="15"/>
      <c r="WV32" s="15"/>
      <c r="WW32" s="15"/>
      <c r="WX32" s="15"/>
      <c r="WY32" s="15"/>
      <c r="WZ32" s="15"/>
      <c r="XA32" s="15"/>
      <c r="XB32" s="15"/>
      <c r="XC32" s="15"/>
      <c r="XD32" s="15"/>
      <c r="XE32" s="15"/>
      <c r="XF32" s="15"/>
      <c r="XG32" s="15"/>
      <c r="XH32" s="15"/>
      <c r="XI32" s="15"/>
      <c r="XJ32" s="15"/>
      <c r="XK32" s="15"/>
      <c r="XL32" s="15"/>
      <c r="XM32" s="15"/>
      <c r="XN32" s="15"/>
      <c r="XO32" s="15"/>
      <c r="XP32" s="15"/>
      <c r="XQ32" s="15"/>
      <c r="XR32" s="15"/>
      <c r="XS32" s="15"/>
      <c r="XT32" s="15"/>
      <c r="XU32" s="15"/>
      <c r="XV32" s="15"/>
      <c r="XW32" s="15"/>
      <c r="XX32" s="15"/>
      <c r="XY32" s="15"/>
      <c r="XZ32" s="15"/>
      <c r="YA32" s="15"/>
      <c r="YB32" s="15"/>
      <c r="YC32" s="15"/>
      <c r="YD32" s="15"/>
      <c r="YE32" s="15"/>
      <c r="YF32" s="15"/>
      <c r="YG32" s="15"/>
      <c r="YH32" s="15"/>
      <c r="YI32" s="15"/>
      <c r="YJ32" s="15"/>
      <c r="YK32" s="15"/>
      <c r="YL32" s="15"/>
      <c r="YM32" s="15"/>
      <c r="YN32" s="15"/>
      <c r="YO32" s="15"/>
      <c r="YP32" s="15"/>
      <c r="YQ32" s="15"/>
      <c r="YR32" s="15"/>
      <c r="YS32" s="15"/>
      <c r="YT32" s="15"/>
      <c r="YU32" s="15"/>
      <c r="YV32" s="15"/>
      <c r="YW32" s="15"/>
      <c r="YX32" s="15"/>
      <c r="YY32" s="15"/>
      <c r="YZ32" s="15"/>
      <c r="ZA32" s="15"/>
      <c r="ZB32" s="15"/>
      <c r="ZC32" s="15"/>
      <c r="ZD32" s="15"/>
      <c r="ZE32" s="15"/>
      <c r="ZF32" s="15"/>
      <c r="ZG32" s="15"/>
      <c r="ZH32" s="15"/>
      <c r="ZI32" s="15"/>
      <c r="ZJ32" s="15"/>
      <c r="ZK32" s="15"/>
      <c r="ZL32" s="15"/>
      <c r="ZM32" s="15"/>
      <c r="ZN32" s="15"/>
      <c r="ZO32" s="15"/>
      <c r="ZP32" s="15"/>
      <c r="ZQ32" s="15"/>
      <c r="ZR32" s="15"/>
      <c r="ZS32" s="15"/>
      <c r="ZT32" s="15"/>
      <c r="ZU32" s="15"/>
      <c r="ZV32" s="15"/>
      <c r="ZW32" s="15"/>
      <c r="ZX32" s="15"/>
      <c r="ZY32" s="15"/>
      <c r="ZZ32" s="15"/>
      <c r="AAA32" s="15"/>
      <c r="AAB32" s="15"/>
      <c r="AAC32" s="15"/>
      <c r="AAD32" s="15"/>
      <c r="AAE32" s="15"/>
      <c r="AAF32" s="15"/>
      <c r="AAG32" s="15"/>
      <c r="AAH32" s="15"/>
      <c r="AAI32" s="15"/>
      <c r="AAJ32" s="15"/>
      <c r="AAK32" s="15"/>
      <c r="AAL32" s="15"/>
      <c r="AAM32" s="15"/>
      <c r="AAN32" s="15"/>
      <c r="AAO32" s="15"/>
      <c r="AAP32" s="15"/>
      <c r="AAQ32" s="15"/>
      <c r="AAR32" s="15"/>
      <c r="AAS32" s="15"/>
      <c r="AAT32" s="15"/>
      <c r="AAU32" s="15"/>
      <c r="AAV32" s="15"/>
      <c r="AAW32" s="15"/>
      <c r="AAX32" s="15"/>
      <c r="AAY32" s="15"/>
      <c r="AAZ32" s="15"/>
      <c r="ABA32" s="15"/>
      <c r="ABB32" s="15"/>
      <c r="ABC32" s="15"/>
      <c r="ABD32" s="15"/>
      <c r="ABE32" s="15"/>
      <c r="ABF32" s="15"/>
      <c r="ABG32" s="15"/>
      <c r="ABH32" s="15"/>
      <c r="ABI32" s="15"/>
      <c r="ABJ32" s="15"/>
      <c r="ABK32" s="15"/>
      <c r="ABL32" s="15"/>
      <c r="ABM32" s="15"/>
      <c r="ABN32" s="15"/>
      <c r="ABO32" s="15"/>
      <c r="ABP32" s="15"/>
      <c r="ABQ32" s="15"/>
      <c r="ABR32" s="15"/>
      <c r="ABS32" s="15"/>
      <c r="ABT32" s="15"/>
      <c r="ABU32" s="15"/>
      <c r="ABV32" s="15"/>
      <c r="ABW32" s="15"/>
      <c r="ABX32" s="15"/>
      <c r="ABY32" s="15"/>
      <c r="ABZ32" s="15"/>
      <c r="ACA32" s="15"/>
      <c r="ACB32" s="15"/>
      <c r="ACC32" s="15"/>
      <c r="ACD32" s="15"/>
      <c r="ACE32" s="15"/>
      <c r="ACF32" s="15"/>
      <c r="ACG32" s="15"/>
      <c r="ACH32" s="15"/>
      <c r="ACI32" s="15"/>
      <c r="ACJ32" s="15"/>
      <c r="ACK32" s="15"/>
      <c r="ACL32" s="15"/>
      <c r="ACM32" s="15"/>
      <c r="ACN32" s="15"/>
      <c r="ACO32" s="15"/>
      <c r="ACP32" s="15"/>
      <c r="ACQ32" s="15"/>
      <c r="ACR32" s="15"/>
      <c r="ACS32" s="15"/>
      <c r="ACT32" s="15"/>
      <c r="ACU32" s="15"/>
      <c r="ACV32" s="15"/>
      <c r="ACW32" s="15"/>
      <c r="ACX32" s="15"/>
      <c r="ACY32" s="15"/>
      <c r="ACZ32" s="15"/>
    </row>
    <row r="33" spans="1:780">
      <c r="C33" s="40">
        <f>SUM(PT!D43)</f>
        <v>5</v>
      </c>
      <c r="D33" s="40">
        <f t="shared" si="775"/>
        <v>1.1599999999999999</v>
      </c>
      <c r="E33" s="40">
        <f>SUM(PT!C43)</f>
        <v>135</v>
      </c>
      <c r="F33" s="41">
        <f t="shared" si="776"/>
        <v>156.6</v>
      </c>
      <c r="G33" s="41">
        <f t="shared" si="777"/>
        <v>135.00485999999998</v>
      </c>
      <c r="H33" s="41">
        <f t="shared" si="778"/>
        <v>118.18602</v>
      </c>
      <c r="I33" s="41">
        <f t="shared" si="779"/>
        <v>104.74974</v>
      </c>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W33" s="15"/>
      <c r="AX33" s="15"/>
      <c r="AY33" s="15"/>
      <c r="AZ33" s="15"/>
      <c r="BA33" s="15"/>
      <c r="BB33" s="15"/>
      <c r="BC33" s="15"/>
      <c r="BD33" s="15"/>
      <c r="BE33" s="15"/>
      <c r="BF33" s="15"/>
      <c r="BG33" s="15"/>
      <c r="BH33" s="15"/>
      <c r="BI33" s="15"/>
      <c r="BJ33" s="15"/>
      <c r="BK33" s="15"/>
      <c r="BL33" s="15"/>
      <c r="BM33" s="15"/>
      <c r="BN33" s="15"/>
      <c r="BO33" s="15"/>
      <c r="BP33" s="15"/>
      <c r="BQ33" s="15"/>
      <c r="BR33" s="15"/>
      <c r="BS33" s="15"/>
      <c r="BT33" s="15"/>
      <c r="BU33" s="15"/>
      <c r="BV33" s="15"/>
      <c r="BW33" s="15"/>
      <c r="BX33" s="15"/>
      <c r="BY33" s="15"/>
      <c r="BZ33" s="15"/>
      <c r="CA33" s="15"/>
      <c r="CB33" s="15"/>
      <c r="CC33" s="15"/>
      <c r="CD33" s="15"/>
      <c r="CE33" s="15"/>
      <c r="CF33" s="15"/>
      <c r="CG33" s="15"/>
      <c r="CH33" s="15"/>
      <c r="CI33" s="15"/>
      <c r="CJ33" s="15"/>
      <c r="CK33" s="15"/>
      <c r="CL33" s="15"/>
      <c r="CM33" s="15"/>
      <c r="CN33" s="15"/>
      <c r="CO33" s="15"/>
      <c r="CP33" s="15"/>
      <c r="CQ33" s="15"/>
      <c r="CR33" s="15"/>
      <c r="CS33" s="15"/>
      <c r="CT33" s="15"/>
      <c r="CU33" s="15"/>
      <c r="CV33" s="15"/>
      <c r="CW33" s="15"/>
      <c r="CX33" s="15"/>
      <c r="CY33" s="15"/>
      <c r="CZ33" s="15"/>
      <c r="DA33" s="15"/>
      <c r="DB33" s="15"/>
      <c r="DC33" s="15"/>
      <c r="DD33" s="15"/>
      <c r="DE33" s="15"/>
      <c r="DF33" s="15"/>
      <c r="DG33" s="15"/>
      <c r="DH33" s="15"/>
      <c r="DI33" s="15"/>
      <c r="DJ33" s="15"/>
      <c r="DK33" s="15"/>
      <c r="DL33" s="15"/>
      <c r="DM33" s="15"/>
      <c r="DN33" s="15"/>
      <c r="DO33" s="15"/>
      <c r="DP33" s="15"/>
      <c r="DQ33" s="15"/>
      <c r="DR33" s="15"/>
      <c r="DS33" s="15"/>
      <c r="DT33" s="15"/>
      <c r="DU33" s="15"/>
      <c r="DV33" s="15"/>
      <c r="DW33" s="15"/>
      <c r="DX33" s="15"/>
      <c r="DY33" s="15"/>
      <c r="DZ33" s="15"/>
      <c r="EA33" s="15"/>
      <c r="EB33" s="15"/>
      <c r="EC33" s="15"/>
      <c r="ED33" s="15"/>
      <c r="EE33" s="15"/>
      <c r="EF33" s="15"/>
      <c r="EG33" s="15"/>
      <c r="EH33" s="15"/>
      <c r="EI33" s="15"/>
      <c r="EJ33" s="15"/>
      <c r="EK33" s="15"/>
      <c r="EL33" s="15"/>
      <c r="EM33" s="15"/>
      <c r="EN33" s="15"/>
      <c r="EO33" s="15"/>
      <c r="EP33" s="15"/>
      <c r="EQ33" s="15"/>
      <c r="ER33" s="15"/>
      <c r="ES33" s="15"/>
      <c r="ET33" s="15"/>
      <c r="EU33" s="15"/>
      <c r="EV33" s="15"/>
      <c r="EW33" s="15"/>
      <c r="EX33" s="15"/>
      <c r="EY33" s="15"/>
      <c r="EZ33" s="15"/>
      <c r="FA33" s="15"/>
      <c r="FB33" s="15"/>
      <c r="FC33" s="15"/>
      <c r="FD33" s="15"/>
      <c r="FE33" s="15"/>
      <c r="FF33" s="15"/>
      <c r="FG33" s="15"/>
      <c r="FH33" s="15"/>
      <c r="FI33" s="15"/>
      <c r="FJ33" s="15"/>
      <c r="FK33" s="15"/>
      <c r="FL33" s="15"/>
      <c r="FM33" s="15"/>
      <c r="FN33" s="15"/>
      <c r="FO33" s="15"/>
      <c r="FP33" s="15"/>
      <c r="FQ33" s="15"/>
      <c r="FR33" s="15"/>
      <c r="FS33" s="15"/>
      <c r="FT33" s="15"/>
      <c r="FU33" s="15"/>
      <c r="FV33" s="15"/>
      <c r="FW33" s="15"/>
      <c r="FX33" s="15"/>
      <c r="FY33" s="15"/>
      <c r="FZ33" s="15"/>
      <c r="GA33" s="15"/>
      <c r="GB33" s="15"/>
      <c r="GC33" s="15"/>
      <c r="GD33" s="15"/>
      <c r="GE33" s="15"/>
      <c r="GF33" s="15"/>
      <c r="GG33" s="15"/>
      <c r="GH33" s="15"/>
      <c r="GI33" s="15"/>
      <c r="GJ33" s="15"/>
      <c r="GK33" s="15"/>
      <c r="GL33" s="15"/>
      <c r="GM33" s="15"/>
      <c r="GN33" s="15"/>
      <c r="GO33" s="15"/>
      <c r="GP33" s="15"/>
      <c r="GQ33" s="15"/>
      <c r="GR33" s="15"/>
      <c r="GS33" s="15"/>
      <c r="GT33" s="15"/>
      <c r="GU33" s="15"/>
      <c r="GV33" s="15"/>
      <c r="GW33" s="15"/>
      <c r="GX33" s="15"/>
      <c r="GY33" s="15"/>
      <c r="GZ33" s="15"/>
      <c r="HA33" s="15"/>
      <c r="HB33" s="15"/>
      <c r="HC33" s="15"/>
      <c r="HD33" s="15"/>
      <c r="HE33" s="15"/>
      <c r="HF33" s="15"/>
      <c r="HG33" s="15"/>
      <c r="HH33" s="15"/>
      <c r="HI33" s="15"/>
      <c r="HJ33" s="15"/>
      <c r="HK33" s="15"/>
      <c r="HL33" s="15"/>
      <c r="HM33" s="15"/>
      <c r="HN33" s="15"/>
      <c r="HO33" s="15"/>
      <c r="HP33" s="15"/>
      <c r="HQ33" s="15"/>
      <c r="HR33" s="15"/>
      <c r="HS33" s="15"/>
      <c r="HT33" s="15"/>
      <c r="HU33" s="15"/>
      <c r="HV33" s="15"/>
      <c r="HW33" s="15"/>
      <c r="HX33" s="15"/>
      <c r="HY33" s="15"/>
      <c r="HZ33" s="15"/>
      <c r="IA33" s="15"/>
      <c r="IB33" s="15"/>
      <c r="IC33" s="15"/>
      <c r="ID33" s="15"/>
      <c r="IE33" s="15"/>
      <c r="IF33" s="15"/>
      <c r="IG33" s="15"/>
      <c r="IH33" s="15"/>
      <c r="II33" s="15"/>
      <c r="IJ33" s="15"/>
      <c r="IK33" s="15"/>
      <c r="IL33" s="15"/>
      <c r="IM33" s="15"/>
      <c r="IN33" s="15"/>
      <c r="IO33" s="15"/>
      <c r="IP33" s="15"/>
      <c r="IQ33" s="15"/>
      <c r="IR33" s="15"/>
      <c r="IS33" s="15"/>
      <c r="IT33" s="15"/>
      <c r="IU33" s="15"/>
      <c r="IV33" s="15"/>
      <c r="IW33" s="15"/>
      <c r="IX33" s="15"/>
      <c r="IY33" s="15"/>
      <c r="IZ33" s="15"/>
      <c r="JA33" s="15"/>
      <c r="JB33" s="15"/>
      <c r="JC33" s="15"/>
      <c r="JD33" s="15"/>
      <c r="JE33" s="15"/>
      <c r="JF33" s="15"/>
      <c r="JG33" s="15"/>
      <c r="JH33" s="15"/>
      <c r="JI33" s="15"/>
      <c r="JJ33" s="15"/>
      <c r="JK33" s="15"/>
      <c r="JL33" s="15"/>
      <c r="JM33" s="15"/>
      <c r="JN33" s="15"/>
      <c r="JO33" s="15"/>
      <c r="JP33" s="15"/>
      <c r="JQ33" s="15"/>
      <c r="JR33" s="15"/>
      <c r="JS33" s="15"/>
      <c r="JT33" s="15"/>
      <c r="JU33" s="15"/>
      <c r="JV33" s="15"/>
      <c r="JW33" s="15"/>
      <c r="JX33" s="15"/>
      <c r="JY33" s="15"/>
      <c r="JZ33" s="15"/>
      <c r="KA33" s="15"/>
      <c r="KB33" s="15"/>
      <c r="KC33" s="15"/>
      <c r="KD33" s="15"/>
      <c r="KE33" s="15"/>
      <c r="KF33" s="15"/>
      <c r="KG33" s="15"/>
      <c r="KH33" s="15"/>
      <c r="KI33" s="15"/>
      <c r="KJ33" s="15"/>
      <c r="KK33" s="15"/>
      <c r="KL33" s="15"/>
      <c r="KM33" s="15"/>
      <c r="KN33" s="15"/>
      <c r="KO33" s="15"/>
      <c r="KP33" s="15"/>
      <c r="KQ33" s="15"/>
      <c r="KR33" s="15"/>
      <c r="KS33" s="15"/>
      <c r="KT33" s="15"/>
      <c r="KU33" s="15"/>
      <c r="KV33" s="15"/>
      <c r="KW33" s="15"/>
      <c r="KX33" s="15"/>
      <c r="KY33" s="15"/>
      <c r="KZ33" s="15"/>
      <c r="LA33" s="15"/>
      <c r="LB33" s="15"/>
      <c r="LC33" s="15"/>
      <c r="LD33" s="15"/>
      <c r="LE33" s="15"/>
      <c r="LF33" s="15"/>
      <c r="LG33" s="15"/>
      <c r="LH33" s="15"/>
      <c r="LI33" s="15"/>
      <c r="LJ33" s="15"/>
      <c r="LK33" s="15"/>
      <c r="LL33" s="15"/>
      <c r="LM33" s="15"/>
      <c r="LN33" s="15"/>
      <c r="LO33" s="15"/>
      <c r="LP33" s="15"/>
      <c r="LQ33" s="15"/>
      <c r="LR33" s="15"/>
      <c r="LS33" s="15"/>
      <c r="LT33" s="15"/>
      <c r="LU33" s="15"/>
      <c r="LV33" s="15"/>
      <c r="LW33" s="15"/>
      <c r="LX33" s="15"/>
      <c r="LY33" s="15"/>
      <c r="LZ33" s="15"/>
      <c r="MA33" s="15"/>
      <c r="MB33" s="15"/>
      <c r="MC33" s="15"/>
      <c r="MD33" s="15"/>
      <c r="ME33" s="15"/>
      <c r="MF33" s="15"/>
      <c r="MG33" s="15"/>
      <c r="MH33" s="15"/>
      <c r="MI33" s="15"/>
      <c r="MJ33" s="15"/>
      <c r="MK33" s="15"/>
      <c r="ML33" s="15"/>
      <c r="MM33" s="15"/>
      <c r="MN33" s="15"/>
      <c r="MO33" s="15"/>
      <c r="MP33" s="15"/>
      <c r="MQ33" s="15"/>
      <c r="MR33" s="15"/>
      <c r="MS33" s="15"/>
      <c r="MT33" s="15"/>
      <c r="MU33" s="15"/>
      <c r="MV33" s="15"/>
      <c r="MW33" s="15"/>
      <c r="MX33" s="15"/>
      <c r="MY33" s="15"/>
      <c r="MZ33" s="15"/>
      <c r="NA33" s="15"/>
      <c r="NB33" s="15"/>
      <c r="NC33" s="15"/>
      <c r="ND33" s="15"/>
      <c r="NE33" s="15"/>
      <c r="NF33" s="15"/>
      <c r="NG33" s="15"/>
      <c r="NH33" s="15"/>
      <c r="NI33" s="15"/>
      <c r="NJ33" s="15"/>
      <c r="NK33" s="15"/>
      <c r="NL33" s="15"/>
      <c r="NM33" s="15"/>
      <c r="NN33" s="15"/>
      <c r="NO33" s="15"/>
      <c r="NP33" s="15"/>
      <c r="NQ33" s="15"/>
      <c r="NR33" s="15"/>
      <c r="NS33" s="15"/>
      <c r="NT33" s="15"/>
      <c r="NU33" s="15"/>
      <c r="NV33" s="15"/>
      <c r="NW33" s="15"/>
      <c r="NX33" s="15"/>
      <c r="NY33" s="15"/>
      <c r="NZ33" s="15"/>
      <c r="OA33" s="15"/>
      <c r="OB33" s="15"/>
      <c r="OC33" s="15"/>
      <c r="OD33" s="15"/>
      <c r="OE33" s="15"/>
      <c r="OF33" s="15"/>
      <c r="OG33" s="15"/>
      <c r="OH33" s="15"/>
      <c r="OI33" s="15"/>
      <c r="OJ33" s="15"/>
      <c r="OK33" s="15"/>
      <c r="OL33" s="15"/>
      <c r="OM33" s="15"/>
      <c r="ON33" s="15"/>
      <c r="OO33" s="15"/>
      <c r="OP33" s="15"/>
      <c r="OQ33" s="15"/>
      <c r="OR33" s="15"/>
      <c r="OS33" s="15"/>
      <c r="OT33" s="15"/>
      <c r="OU33" s="15"/>
      <c r="OV33" s="15"/>
      <c r="OW33" s="15"/>
      <c r="OX33" s="15"/>
      <c r="OY33" s="15"/>
      <c r="OZ33" s="15"/>
      <c r="PA33" s="15"/>
      <c r="PB33" s="15"/>
      <c r="PC33" s="15"/>
      <c r="PD33" s="15"/>
      <c r="PE33" s="15"/>
      <c r="PF33" s="15"/>
      <c r="PG33" s="15"/>
      <c r="PH33" s="15"/>
      <c r="PI33" s="15"/>
      <c r="PJ33" s="15"/>
      <c r="PK33" s="15"/>
      <c r="PL33" s="15"/>
      <c r="PM33" s="15"/>
      <c r="PN33" s="15"/>
      <c r="PO33" s="15"/>
      <c r="PP33" s="15"/>
      <c r="PQ33" s="15"/>
      <c r="PR33" s="15"/>
      <c r="PS33" s="15"/>
      <c r="PT33" s="15"/>
      <c r="PU33" s="15"/>
      <c r="PV33" s="15"/>
      <c r="PW33" s="15"/>
      <c r="PX33" s="15"/>
      <c r="PY33" s="15"/>
      <c r="PZ33" s="15"/>
      <c r="QA33" s="15"/>
      <c r="QB33" s="15"/>
      <c r="QC33" s="15"/>
      <c r="QD33" s="15"/>
      <c r="QE33" s="15"/>
      <c r="QF33" s="15"/>
      <c r="QG33" s="15"/>
      <c r="QH33" s="15"/>
      <c r="QI33" s="15"/>
      <c r="QJ33" s="15"/>
      <c r="QK33" s="15"/>
      <c r="QL33" s="15"/>
      <c r="QM33" s="15"/>
      <c r="QN33" s="15"/>
      <c r="QO33" s="15"/>
      <c r="QP33" s="15"/>
      <c r="QQ33" s="15"/>
      <c r="QR33" s="15"/>
      <c r="QS33" s="15"/>
      <c r="QT33" s="15"/>
      <c r="QU33" s="15"/>
      <c r="QV33" s="15"/>
      <c r="QW33" s="15"/>
      <c r="QX33" s="15"/>
      <c r="QY33" s="15"/>
      <c r="QZ33" s="15"/>
      <c r="RA33" s="15"/>
      <c r="RB33" s="15"/>
      <c r="RC33" s="15"/>
      <c r="RD33" s="15"/>
      <c r="RE33" s="15"/>
      <c r="RF33" s="15"/>
      <c r="RG33" s="15"/>
      <c r="RH33" s="15"/>
      <c r="RI33" s="15"/>
      <c r="RJ33" s="15"/>
      <c r="RK33" s="15"/>
      <c r="RL33" s="15"/>
      <c r="RM33" s="15"/>
      <c r="RN33" s="15"/>
      <c r="RO33" s="15"/>
      <c r="RP33" s="15"/>
      <c r="RQ33" s="15"/>
      <c r="RR33" s="15"/>
      <c r="RS33" s="15"/>
      <c r="RT33" s="15"/>
      <c r="RU33" s="15"/>
      <c r="RV33" s="15"/>
      <c r="RW33" s="15"/>
      <c r="RX33" s="15"/>
      <c r="RY33" s="15"/>
      <c r="RZ33" s="15"/>
      <c r="SA33" s="15"/>
      <c r="SB33" s="15"/>
      <c r="SC33" s="15"/>
      <c r="SD33" s="15"/>
      <c r="SE33" s="15"/>
      <c r="SF33" s="15"/>
      <c r="SG33" s="15"/>
      <c r="SH33" s="15"/>
      <c r="SI33" s="15"/>
      <c r="SJ33" s="15"/>
      <c r="SK33" s="15"/>
      <c r="SL33" s="15"/>
      <c r="SM33" s="15"/>
      <c r="SN33" s="15"/>
      <c r="SO33" s="15"/>
      <c r="SP33" s="15"/>
      <c r="SQ33" s="15"/>
      <c r="SR33" s="15"/>
      <c r="SS33" s="15"/>
      <c r="ST33" s="15"/>
      <c r="SU33" s="15"/>
      <c r="SV33" s="15"/>
      <c r="SW33" s="15"/>
      <c r="SX33" s="15"/>
      <c r="SY33" s="15"/>
      <c r="SZ33" s="15"/>
      <c r="TA33" s="15"/>
      <c r="TB33" s="15"/>
      <c r="TC33" s="15"/>
      <c r="TD33" s="15"/>
      <c r="TE33" s="15"/>
      <c r="TF33" s="15"/>
      <c r="TG33" s="15"/>
      <c r="TH33" s="15"/>
      <c r="TI33" s="15"/>
      <c r="TJ33" s="15"/>
      <c r="TK33" s="15"/>
      <c r="TL33" s="15"/>
      <c r="TM33" s="15"/>
      <c r="TN33" s="15"/>
      <c r="TO33" s="15"/>
      <c r="TP33" s="15"/>
      <c r="TQ33" s="15"/>
      <c r="TR33" s="15"/>
      <c r="TS33" s="15"/>
      <c r="TT33" s="15"/>
      <c r="TU33" s="15"/>
      <c r="TV33" s="15"/>
      <c r="TW33" s="15"/>
      <c r="TX33" s="15"/>
      <c r="TY33" s="15"/>
      <c r="TZ33" s="15"/>
      <c r="UA33" s="15"/>
      <c r="UB33" s="15"/>
      <c r="UC33" s="15"/>
      <c r="UD33" s="15"/>
      <c r="UE33" s="15"/>
      <c r="UF33" s="15"/>
      <c r="UG33" s="15"/>
      <c r="UH33" s="15"/>
      <c r="UI33" s="15"/>
      <c r="UJ33" s="15"/>
      <c r="UK33" s="15"/>
      <c r="UL33" s="15"/>
      <c r="UM33" s="15"/>
      <c r="UN33" s="15"/>
      <c r="UO33" s="15"/>
      <c r="UP33" s="15"/>
      <c r="UQ33" s="15"/>
      <c r="UR33" s="15"/>
      <c r="US33" s="15"/>
      <c r="UT33" s="15"/>
      <c r="UU33" s="15"/>
      <c r="UV33" s="15"/>
      <c r="UW33" s="15"/>
      <c r="UX33" s="15"/>
      <c r="UY33" s="15"/>
      <c r="UZ33" s="15"/>
      <c r="VA33" s="15"/>
      <c r="VB33" s="15"/>
      <c r="VC33" s="15"/>
      <c r="VD33" s="15"/>
      <c r="VE33" s="15"/>
      <c r="VF33" s="15"/>
      <c r="VG33" s="15"/>
      <c r="VH33" s="15"/>
      <c r="VI33" s="15"/>
      <c r="VJ33" s="15"/>
      <c r="VK33" s="15"/>
      <c r="VL33" s="15"/>
      <c r="VM33" s="15"/>
      <c r="VN33" s="15"/>
      <c r="VO33" s="15"/>
      <c r="VP33" s="15"/>
      <c r="VQ33" s="15"/>
      <c r="VR33" s="15"/>
      <c r="VS33" s="15"/>
      <c r="VT33" s="15"/>
      <c r="VU33" s="15"/>
      <c r="VV33" s="15"/>
      <c r="VW33" s="15"/>
      <c r="VX33" s="15"/>
      <c r="VY33" s="15"/>
      <c r="VZ33" s="15"/>
      <c r="WA33" s="15"/>
      <c r="WB33" s="15"/>
      <c r="WC33" s="15"/>
      <c r="WD33" s="15"/>
      <c r="WE33" s="15"/>
      <c r="WF33" s="15"/>
      <c r="WG33" s="15"/>
      <c r="WH33" s="15"/>
      <c r="WI33" s="15"/>
      <c r="WJ33" s="15"/>
      <c r="WK33" s="15"/>
      <c r="WL33" s="15"/>
      <c r="WM33" s="15"/>
      <c r="WN33" s="15"/>
      <c r="WO33" s="15"/>
      <c r="WP33" s="15"/>
      <c r="WQ33" s="15"/>
      <c r="WR33" s="15"/>
      <c r="WS33" s="15"/>
      <c r="WT33" s="15"/>
      <c r="WU33" s="15"/>
      <c r="WV33" s="15"/>
      <c r="WW33" s="15"/>
      <c r="WX33" s="15"/>
      <c r="WY33" s="15"/>
      <c r="WZ33" s="15"/>
      <c r="XA33" s="15"/>
      <c r="XB33" s="15"/>
      <c r="XC33" s="15"/>
      <c r="XD33" s="15"/>
      <c r="XE33" s="15"/>
      <c r="XF33" s="15"/>
      <c r="XG33" s="15"/>
      <c r="XH33" s="15"/>
      <c r="XI33" s="15"/>
      <c r="XJ33" s="15"/>
      <c r="XK33" s="15"/>
      <c r="XL33" s="15"/>
      <c r="XM33" s="15"/>
      <c r="XN33" s="15"/>
      <c r="XO33" s="15"/>
      <c r="XP33" s="15"/>
      <c r="XQ33" s="15"/>
      <c r="XR33" s="15"/>
      <c r="XS33" s="15"/>
      <c r="XT33" s="15"/>
      <c r="XU33" s="15"/>
      <c r="XV33" s="15"/>
      <c r="XW33" s="15"/>
      <c r="XX33" s="15"/>
      <c r="XY33" s="15"/>
      <c r="XZ33" s="15"/>
      <c r="YA33" s="15"/>
      <c r="YB33" s="15"/>
      <c r="YC33" s="15"/>
      <c r="YD33" s="15"/>
      <c r="YE33" s="15"/>
      <c r="YF33" s="15"/>
      <c r="YG33" s="15"/>
      <c r="YH33" s="15"/>
      <c r="YI33" s="15"/>
      <c r="YJ33" s="15"/>
      <c r="YK33" s="15"/>
      <c r="YL33" s="15"/>
      <c r="YM33" s="15"/>
      <c r="YN33" s="15"/>
      <c r="YO33" s="15"/>
      <c r="YP33" s="15"/>
      <c r="YQ33" s="15"/>
      <c r="YR33" s="15"/>
      <c r="YS33" s="15"/>
      <c r="YT33" s="15"/>
      <c r="YU33" s="15"/>
      <c r="YV33" s="15"/>
      <c r="YW33" s="15"/>
      <c r="YX33" s="15"/>
      <c r="YY33" s="15"/>
      <c r="YZ33" s="15"/>
      <c r="ZA33" s="15"/>
      <c r="ZB33" s="15"/>
      <c r="ZC33" s="15"/>
      <c r="ZD33" s="15"/>
      <c r="ZE33" s="15"/>
      <c r="ZF33" s="15"/>
      <c r="ZG33" s="15"/>
      <c r="ZH33" s="15"/>
      <c r="ZI33" s="15"/>
      <c r="ZJ33" s="15"/>
      <c r="ZK33" s="15"/>
      <c r="ZL33" s="15"/>
      <c r="ZM33" s="15"/>
      <c r="ZN33" s="15"/>
      <c r="ZO33" s="15"/>
      <c r="ZP33" s="15"/>
      <c r="ZQ33" s="15"/>
      <c r="ZR33" s="15"/>
      <c r="ZS33" s="15"/>
      <c r="ZT33" s="15"/>
      <c r="ZU33" s="15"/>
      <c r="ZV33" s="15"/>
      <c r="ZW33" s="15"/>
      <c r="ZX33" s="15"/>
      <c r="ZY33" s="15"/>
      <c r="ZZ33" s="15"/>
      <c r="AAA33" s="15"/>
      <c r="AAB33" s="15"/>
      <c r="AAC33" s="15"/>
      <c r="AAD33" s="15"/>
      <c r="AAE33" s="15"/>
      <c r="AAF33" s="15"/>
      <c r="AAG33" s="15"/>
      <c r="AAH33" s="15"/>
      <c r="AAI33" s="15"/>
      <c r="AAJ33" s="15"/>
      <c r="AAK33" s="15"/>
      <c r="AAL33" s="15"/>
      <c r="AAM33" s="15"/>
      <c r="AAN33" s="15"/>
      <c r="AAO33" s="15"/>
      <c r="AAP33" s="15"/>
      <c r="AAQ33" s="15"/>
      <c r="AAR33" s="15"/>
      <c r="AAS33" s="15"/>
      <c r="AAT33" s="15"/>
      <c r="AAU33" s="15"/>
      <c r="AAV33" s="15"/>
      <c r="AAW33" s="15"/>
      <c r="AAX33" s="15"/>
      <c r="AAY33" s="15"/>
      <c r="AAZ33" s="15"/>
      <c r="ABA33" s="15"/>
      <c r="ABB33" s="15"/>
      <c r="ABC33" s="15"/>
      <c r="ABD33" s="15"/>
      <c r="ABE33" s="15"/>
      <c r="ABF33" s="15"/>
      <c r="ABG33" s="15"/>
      <c r="ABH33" s="15"/>
      <c r="ABI33" s="15"/>
      <c r="ABJ33" s="15"/>
      <c r="ABK33" s="15"/>
      <c r="ABL33" s="15"/>
      <c r="ABM33" s="15"/>
      <c r="ABN33" s="15"/>
      <c r="ABO33" s="15"/>
      <c r="ABP33" s="15"/>
      <c r="ABQ33" s="15"/>
      <c r="ABR33" s="15"/>
      <c r="ABS33" s="15"/>
      <c r="ABT33" s="15"/>
      <c r="ABU33" s="15"/>
      <c r="ABV33" s="15"/>
      <c r="ABW33" s="15"/>
      <c r="ABX33" s="15"/>
      <c r="ABY33" s="15"/>
      <c r="ABZ33" s="15"/>
      <c r="ACA33" s="15"/>
      <c r="ACB33" s="15"/>
      <c r="ACC33" s="15"/>
      <c r="ACD33" s="15"/>
      <c r="ACE33" s="15"/>
      <c r="ACF33" s="15"/>
      <c r="ACG33" s="15"/>
      <c r="ACH33" s="15"/>
      <c r="ACI33" s="15"/>
      <c r="ACJ33" s="15"/>
      <c r="ACK33" s="15"/>
      <c r="ACL33" s="15"/>
      <c r="ACM33" s="15"/>
      <c r="ACN33" s="15"/>
      <c r="ACO33" s="15"/>
      <c r="ACP33" s="15"/>
      <c r="ACQ33" s="15"/>
      <c r="ACR33" s="15"/>
      <c r="ACS33" s="15"/>
      <c r="ACT33" s="15"/>
      <c r="ACU33" s="15"/>
      <c r="ACV33" s="15"/>
      <c r="ACW33" s="15"/>
      <c r="ACX33" s="15"/>
      <c r="ACY33" s="15"/>
      <c r="ACZ33" s="15"/>
    </row>
    <row r="34" spans="1:780">
      <c r="C34" s="40">
        <f>SUM(PT!D44)</f>
        <v>6</v>
      </c>
      <c r="D34" s="40">
        <f t="shared" si="775"/>
        <v>1.19</v>
      </c>
      <c r="E34" s="40">
        <f>SUM(PT!C44)</f>
        <v>135</v>
      </c>
      <c r="F34" s="41">
        <f t="shared" si="776"/>
        <v>160.65</v>
      </c>
      <c r="G34" s="41">
        <f t="shared" si="777"/>
        <v>138.496365</v>
      </c>
      <c r="H34" s="41">
        <f t="shared" si="778"/>
        <v>121.24255500000001</v>
      </c>
      <c r="I34" s="41">
        <f t="shared" si="779"/>
        <v>107.45878500000001</v>
      </c>
      <c r="M34" s="15"/>
      <c r="N34" s="15"/>
      <c r="O34" s="15"/>
      <c r="P34" s="15"/>
      <c r="Q34" s="15"/>
      <c r="R34" s="15"/>
      <c r="S34" s="15"/>
      <c r="T34" s="15"/>
      <c r="U34" s="15"/>
      <c r="V34" s="15"/>
      <c r="W34" s="15"/>
      <c r="X34" s="15"/>
      <c r="Y34" s="15"/>
      <c r="Z34" s="15"/>
      <c r="AA34" s="15"/>
      <c r="AB34" s="15"/>
      <c r="AC34" s="15"/>
      <c r="AD34" s="15"/>
      <c r="AE34" s="15"/>
      <c r="AF34" s="15"/>
      <c r="AG34" s="15"/>
      <c r="AH34" s="15"/>
      <c r="AI34" s="15"/>
      <c r="AJ34" s="15"/>
      <c r="AK34" s="15"/>
      <c r="AL34" s="15"/>
      <c r="AM34" s="15"/>
      <c r="AN34" s="15"/>
      <c r="AO34" s="15"/>
      <c r="AP34" s="15"/>
      <c r="AQ34" s="15"/>
      <c r="AR34" s="15"/>
      <c r="AS34" s="15"/>
      <c r="AT34" s="15"/>
      <c r="AU34" s="15"/>
      <c r="AV34" s="15"/>
      <c r="AW34" s="15"/>
      <c r="AX34" s="15"/>
      <c r="AY34" s="15"/>
      <c r="AZ34" s="15"/>
      <c r="BA34" s="15"/>
      <c r="BB34" s="15"/>
      <c r="BC34" s="15"/>
      <c r="BD34" s="15"/>
      <c r="BE34" s="15"/>
      <c r="BF34" s="15"/>
      <c r="BG34" s="15"/>
      <c r="BH34" s="15"/>
      <c r="BI34" s="15"/>
      <c r="BJ34" s="15"/>
      <c r="BK34" s="15"/>
      <c r="BL34" s="15"/>
      <c r="BM34" s="15"/>
      <c r="BN34" s="15"/>
      <c r="BO34" s="15"/>
      <c r="BP34" s="15"/>
      <c r="BQ34" s="15"/>
      <c r="BR34" s="15"/>
      <c r="BS34" s="15"/>
      <c r="BT34" s="15"/>
      <c r="BU34" s="15"/>
      <c r="BV34" s="15"/>
      <c r="BW34" s="15"/>
      <c r="BX34" s="15"/>
      <c r="BY34" s="15"/>
      <c r="BZ34" s="15"/>
      <c r="CA34" s="15"/>
      <c r="CB34" s="15"/>
      <c r="CC34" s="15"/>
      <c r="CD34" s="15"/>
      <c r="CE34" s="15"/>
      <c r="CF34" s="15"/>
      <c r="CG34" s="15"/>
      <c r="CH34" s="15"/>
      <c r="CI34" s="15"/>
      <c r="CJ34" s="15"/>
      <c r="CK34" s="15"/>
      <c r="CL34" s="15"/>
      <c r="CM34" s="15"/>
      <c r="CN34" s="15"/>
      <c r="CO34" s="15"/>
      <c r="CP34" s="15"/>
      <c r="CQ34" s="15"/>
      <c r="CR34" s="15"/>
      <c r="CS34" s="15"/>
      <c r="CT34" s="15"/>
      <c r="CU34" s="15"/>
      <c r="CV34" s="15"/>
      <c r="CW34" s="15"/>
      <c r="CX34" s="15"/>
      <c r="CY34" s="15"/>
      <c r="CZ34" s="15"/>
      <c r="DA34" s="15"/>
      <c r="DB34" s="15"/>
      <c r="DC34" s="15"/>
      <c r="DD34" s="15"/>
      <c r="DE34" s="15"/>
      <c r="DF34" s="15"/>
      <c r="DG34" s="15"/>
      <c r="DH34" s="15"/>
      <c r="DI34" s="15"/>
      <c r="DJ34" s="15"/>
      <c r="DK34" s="15"/>
      <c r="DL34" s="15"/>
      <c r="DM34" s="15"/>
      <c r="DN34" s="15"/>
      <c r="DO34" s="15"/>
      <c r="DP34" s="15"/>
      <c r="DQ34" s="15"/>
      <c r="DR34" s="15"/>
      <c r="DS34" s="15"/>
      <c r="DT34" s="15"/>
      <c r="DU34" s="15"/>
      <c r="DV34" s="15"/>
      <c r="DW34" s="15"/>
      <c r="DX34" s="15"/>
      <c r="DY34" s="15"/>
      <c r="DZ34" s="15"/>
      <c r="EA34" s="15"/>
      <c r="EB34" s="15"/>
      <c r="EC34" s="15"/>
      <c r="ED34" s="15"/>
      <c r="EE34" s="15"/>
      <c r="EF34" s="15"/>
      <c r="EG34" s="15"/>
      <c r="EH34" s="15"/>
      <c r="EI34" s="15"/>
      <c r="EJ34" s="15"/>
      <c r="EK34" s="15"/>
      <c r="EL34" s="15"/>
      <c r="EM34" s="15"/>
      <c r="EN34" s="15"/>
      <c r="EO34" s="15"/>
      <c r="EP34" s="15"/>
      <c r="EQ34" s="15"/>
      <c r="ER34" s="15"/>
      <c r="ES34" s="15"/>
      <c r="ET34" s="15"/>
      <c r="EU34" s="15"/>
      <c r="EV34" s="15"/>
      <c r="EW34" s="15"/>
      <c r="EX34" s="15"/>
      <c r="EY34" s="15"/>
      <c r="EZ34" s="15"/>
      <c r="FA34" s="15"/>
      <c r="FB34" s="15"/>
      <c r="FC34" s="15"/>
      <c r="FD34" s="15"/>
      <c r="FE34" s="15"/>
      <c r="FF34" s="15"/>
      <c r="FG34" s="15"/>
      <c r="FH34" s="15"/>
      <c r="FI34" s="15"/>
      <c r="FJ34" s="15"/>
      <c r="FK34" s="15"/>
      <c r="FL34" s="15"/>
      <c r="FM34" s="15"/>
      <c r="FN34" s="15"/>
      <c r="FO34" s="15"/>
      <c r="FP34" s="15"/>
      <c r="FQ34" s="15"/>
      <c r="FR34" s="15"/>
      <c r="FS34" s="15"/>
      <c r="FT34" s="15"/>
      <c r="FU34" s="15"/>
      <c r="FV34" s="15"/>
      <c r="FW34" s="15"/>
      <c r="FX34" s="15"/>
      <c r="FY34" s="15"/>
      <c r="FZ34" s="15"/>
      <c r="GA34" s="15"/>
      <c r="GB34" s="15"/>
      <c r="GC34" s="15"/>
      <c r="GD34" s="15"/>
      <c r="GE34" s="15"/>
      <c r="GF34" s="15"/>
      <c r="GG34" s="15"/>
      <c r="GH34" s="15"/>
      <c r="GI34" s="15"/>
      <c r="GJ34" s="15"/>
      <c r="GK34" s="15"/>
      <c r="GL34" s="15"/>
      <c r="GM34" s="15"/>
      <c r="GN34" s="15"/>
      <c r="GO34" s="15"/>
      <c r="GP34" s="15"/>
      <c r="GQ34" s="15"/>
      <c r="GR34" s="15"/>
      <c r="GS34" s="15"/>
      <c r="GT34" s="15"/>
      <c r="GU34" s="15"/>
      <c r="GV34" s="15"/>
      <c r="GW34" s="15"/>
      <c r="GX34" s="15"/>
      <c r="GY34" s="15"/>
      <c r="GZ34" s="15"/>
      <c r="HA34" s="15"/>
      <c r="HB34" s="15"/>
      <c r="HC34" s="15"/>
      <c r="HD34" s="15"/>
      <c r="HE34" s="15"/>
      <c r="HF34" s="15"/>
      <c r="HG34" s="15"/>
      <c r="HH34" s="15"/>
      <c r="HI34" s="15"/>
      <c r="HJ34" s="15"/>
      <c r="HK34" s="15"/>
      <c r="HL34" s="15"/>
      <c r="HM34" s="15"/>
      <c r="HN34" s="15"/>
      <c r="HO34" s="15"/>
      <c r="HP34" s="15"/>
      <c r="HQ34" s="15"/>
      <c r="HR34" s="15"/>
      <c r="HS34" s="15"/>
      <c r="HT34" s="15"/>
      <c r="HU34" s="15"/>
      <c r="HV34" s="15"/>
      <c r="HW34" s="15"/>
      <c r="HX34" s="15"/>
      <c r="HY34" s="15"/>
      <c r="HZ34" s="15"/>
      <c r="IA34" s="15"/>
      <c r="IB34" s="15"/>
      <c r="IC34" s="15"/>
      <c r="ID34" s="15"/>
      <c r="IE34" s="15"/>
      <c r="IF34" s="15"/>
      <c r="IG34" s="15"/>
      <c r="IH34" s="15"/>
      <c r="II34" s="15"/>
      <c r="IJ34" s="15"/>
      <c r="IK34" s="15"/>
      <c r="IL34" s="15"/>
      <c r="IM34" s="15"/>
      <c r="IN34" s="15"/>
      <c r="IO34" s="15"/>
      <c r="IP34" s="15"/>
      <c r="IQ34" s="15"/>
      <c r="IR34" s="15"/>
      <c r="IS34" s="15"/>
      <c r="IT34" s="15"/>
      <c r="IU34" s="15"/>
      <c r="IV34" s="15"/>
      <c r="IW34" s="15"/>
      <c r="IX34" s="15"/>
      <c r="IY34" s="15"/>
      <c r="IZ34" s="15"/>
      <c r="JA34" s="15"/>
      <c r="JB34" s="15"/>
      <c r="JC34" s="15"/>
      <c r="JD34" s="15"/>
      <c r="JE34" s="15"/>
      <c r="JF34" s="15"/>
      <c r="JG34" s="15"/>
      <c r="JH34" s="15"/>
      <c r="JI34" s="15"/>
      <c r="JJ34" s="15"/>
      <c r="JK34" s="15"/>
      <c r="JL34" s="15"/>
      <c r="JM34" s="15"/>
      <c r="JN34" s="15"/>
      <c r="JO34" s="15"/>
      <c r="JP34" s="15"/>
      <c r="JQ34" s="15"/>
      <c r="JR34" s="15"/>
      <c r="JS34" s="15"/>
      <c r="JT34" s="15"/>
      <c r="JU34" s="15"/>
      <c r="JV34" s="15"/>
      <c r="JW34" s="15"/>
      <c r="JX34" s="15"/>
      <c r="JY34" s="15"/>
      <c r="JZ34" s="15"/>
      <c r="KA34" s="15"/>
      <c r="KB34" s="15"/>
      <c r="KC34" s="15"/>
      <c r="KD34" s="15"/>
      <c r="KE34" s="15"/>
      <c r="KF34" s="15"/>
      <c r="KG34" s="15"/>
      <c r="KH34" s="15"/>
      <c r="KI34" s="15"/>
      <c r="KJ34" s="15"/>
      <c r="KK34" s="15"/>
      <c r="KL34" s="15"/>
      <c r="KM34" s="15"/>
      <c r="KN34" s="15"/>
      <c r="KO34" s="15"/>
      <c r="KP34" s="15"/>
      <c r="KQ34" s="15"/>
      <c r="KR34" s="15"/>
      <c r="KS34" s="15"/>
      <c r="KT34" s="15"/>
      <c r="KU34" s="15"/>
      <c r="KV34" s="15"/>
      <c r="KW34" s="15"/>
      <c r="KX34" s="15"/>
      <c r="KY34" s="15"/>
      <c r="KZ34" s="15"/>
      <c r="LA34" s="15"/>
      <c r="LB34" s="15"/>
      <c r="LC34" s="15"/>
      <c r="LD34" s="15"/>
      <c r="LE34" s="15"/>
      <c r="LF34" s="15"/>
      <c r="LG34" s="15"/>
      <c r="LH34" s="15"/>
      <c r="LI34" s="15"/>
      <c r="LJ34" s="15"/>
      <c r="LK34" s="15"/>
      <c r="LL34" s="15"/>
      <c r="LM34" s="15"/>
      <c r="LN34" s="15"/>
      <c r="LO34" s="15"/>
      <c r="LP34" s="15"/>
      <c r="LQ34" s="15"/>
      <c r="LR34" s="15"/>
      <c r="LS34" s="15"/>
      <c r="LT34" s="15"/>
      <c r="LU34" s="15"/>
      <c r="LV34" s="15"/>
      <c r="LW34" s="15"/>
      <c r="LX34" s="15"/>
      <c r="LY34" s="15"/>
      <c r="LZ34" s="15"/>
      <c r="MA34" s="15"/>
      <c r="MB34" s="15"/>
      <c r="MC34" s="15"/>
      <c r="MD34" s="15"/>
      <c r="ME34" s="15"/>
      <c r="MF34" s="15"/>
      <c r="MG34" s="15"/>
      <c r="MH34" s="15"/>
      <c r="MI34" s="15"/>
      <c r="MJ34" s="15"/>
      <c r="MK34" s="15"/>
      <c r="ML34" s="15"/>
      <c r="MM34" s="15"/>
      <c r="MN34" s="15"/>
      <c r="MO34" s="15"/>
      <c r="MP34" s="15"/>
      <c r="MQ34" s="15"/>
      <c r="MR34" s="15"/>
      <c r="MS34" s="15"/>
      <c r="MT34" s="15"/>
      <c r="MU34" s="15"/>
      <c r="MV34" s="15"/>
      <c r="MW34" s="15"/>
      <c r="MX34" s="15"/>
      <c r="MY34" s="15"/>
      <c r="MZ34" s="15"/>
      <c r="NA34" s="15"/>
      <c r="NB34" s="15"/>
      <c r="NC34" s="15"/>
      <c r="ND34" s="15"/>
      <c r="NE34" s="15"/>
      <c r="NF34" s="15"/>
      <c r="NG34" s="15"/>
      <c r="NH34" s="15"/>
      <c r="NI34" s="15"/>
      <c r="NJ34" s="15"/>
      <c r="NK34" s="15"/>
      <c r="NL34" s="15"/>
      <c r="NM34" s="15"/>
      <c r="NN34" s="15"/>
      <c r="NO34" s="15"/>
      <c r="NP34" s="15"/>
      <c r="NQ34" s="15"/>
      <c r="NR34" s="15"/>
      <c r="NS34" s="15"/>
      <c r="NT34" s="15"/>
      <c r="NU34" s="15"/>
      <c r="NV34" s="15"/>
      <c r="NW34" s="15"/>
      <c r="NX34" s="15"/>
      <c r="NY34" s="15"/>
      <c r="NZ34" s="15"/>
      <c r="OA34" s="15"/>
      <c r="OB34" s="15"/>
      <c r="OC34" s="15"/>
      <c r="OD34" s="15"/>
      <c r="OE34" s="15"/>
      <c r="OF34" s="15"/>
      <c r="OG34" s="15"/>
      <c r="OH34" s="15"/>
      <c r="OI34" s="15"/>
      <c r="OJ34" s="15"/>
      <c r="OK34" s="15"/>
      <c r="OL34" s="15"/>
      <c r="OM34" s="15"/>
      <c r="ON34" s="15"/>
      <c r="OO34" s="15"/>
      <c r="OP34" s="15"/>
      <c r="OQ34" s="15"/>
      <c r="OR34" s="15"/>
      <c r="OS34" s="15"/>
      <c r="OT34" s="15"/>
      <c r="OU34" s="15"/>
      <c r="OV34" s="15"/>
      <c r="OW34" s="15"/>
      <c r="OX34" s="15"/>
      <c r="OY34" s="15"/>
      <c r="OZ34" s="15"/>
      <c r="PA34" s="15"/>
      <c r="PB34" s="15"/>
      <c r="PC34" s="15"/>
      <c r="PD34" s="15"/>
      <c r="PE34" s="15"/>
      <c r="PF34" s="15"/>
      <c r="PG34" s="15"/>
      <c r="PH34" s="15"/>
      <c r="PI34" s="15"/>
      <c r="PJ34" s="15"/>
      <c r="PK34" s="15"/>
      <c r="PL34" s="15"/>
      <c r="PM34" s="15"/>
      <c r="PN34" s="15"/>
      <c r="PO34" s="15"/>
      <c r="PP34" s="15"/>
      <c r="PQ34" s="15"/>
      <c r="PR34" s="15"/>
      <c r="PS34" s="15"/>
      <c r="PT34" s="15"/>
      <c r="PU34" s="15"/>
      <c r="PV34" s="15"/>
      <c r="PW34" s="15"/>
      <c r="PX34" s="15"/>
      <c r="PY34" s="15"/>
      <c r="PZ34" s="15"/>
      <c r="QA34" s="15"/>
      <c r="QB34" s="15"/>
      <c r="QC34" s="15"/>
      <c r="QD34" s="15"/>
      <c r="QE34" s="15"/>
      <c r="QF34" s="15"/>
      <c r="QG34" s="15"/>
      <c r="QH34" s="15"/>
      <c r="QI34" s="15"/>
      <c r="QJ34" s="15"/>
      <c r="QK34" s="15"/>
      <c r="QL34" s="15"/>
      <c r="QM34" s="15"/>
      <c r="QN34" s="15"/>
      <c r="QO34" s="15"/>
      <c r="QP34" s="15"/>
      <c r="QQ34" s="15"/>
      <c r="QR34" s="15"/>
      <c r="QS34" s="15"/>
      <c r="QT34" s="15"/>
      <c r="QU34" s="15"/>
      <c r="QV34" s="15"/>
      <c r="QW34" s="15"/>
      <c r="QX34" s="15"/>
      <c r="QY34" s="15"/>
      <c r="QZ34" s="15"/>
      <c r="RA34" s="15"/>
      <c r="RB34" s="15"/>
      <c r="RC34" s="15"/>
      <c r="RD34" s="15"/>
      <c r="RE34" s="15"/>
      <c r="RF34" s="15"/>
      <c r="RG34" s="15"/>
      <c r="RH34" s="15"/>
      <c r="RI34" s="15"/>
      <c r="RJ34" s="15"/>
      <c r="RK34" s="15"/>
      <c r="RL34" s="15"/>
      <c r="RM34" s="15"/>
      <c r="RN34" s="15"/>
      <c r="RO34" s="15"/>
      <c r="RP34" s="15"/>
      <c r="RQ34" s="15"/>
      <c r="RR34" s="15"/>
      <c r="RS34" s="15"/>
      <c r="RT34" s="15"/>
      <c r="RU34" s="15"/>
      <c r="RV34" s="15"/>
      <c r="RW34" s="15"/>
      <c r="RX34" s="15"/>
      <c r="RY34" s="15"/>
      <c r="RZ34" s="15"/>
      <c r="SA34" s="15"/>
      <c r="SB34" s="15"/>
      <c r="SC34" s="15"/>
      <c r="SD34" s="15"/>
      <c r="SE34" s="15"/>
      <c r="SF34" s="15"/>
      <c r="SG34" s="15"/>
      <c r="SH34" s="15"/>
      <c r="SI34" s="15"/>
      <c r="SJ34" s="15"/>
      <c r="SK34" s="15"/>
      <c r="SL34" s="15"/>
      <c r="SM34" s="15"/>
      <c r="SN34" s="15"/>
      <c r="SO34" s="15"/>
      <c r="SP34" s="15"/>
      <c r="SQ34" s="15"/>
      <c r="SR34" s="15"/>
      <c r="SS34" s="15"/>
      <c r="ST34" s="15"/>
      <c r="SU34" s="15"/>
      <c r="SV34" s="15"/>
      <c r="SW34" s="15"/>
      <c r="SX34" s="15"/>
      <c r="SY34" s="15"/>
      <c r="SZ34" s="15"/>
      <c r="TA34" s="15"/>
      <c r="TB34" s="15"/>
      <c r="TC34" s="15"/>
      <c r="TD34" s="15"/>
      <c r="TE34" s="15"/>
      <c r="TF34" s="15"/>
      <c r="TG34" s="15"/>
      <c r="TH34" s="15"/>
      <c r="TI34" s="15"/>
      <c r="TJ34" s="15"/>
      <c r="TK34" s="15"/>
      <c r="TL34" s="15"/>
      <c r="TM34" s="15"/>
      <c r="TN34" s="15"/>
      <c r="TO34" s="15"/>
      <c r="TP34" s="15"/>
      <c r="TQ34" s="15"/>
      <c r="TR34" s="15"/>
      <c r="TS34" s="15"/>
      <c r="TT34" s="15"/>
      <c r="TU34" s="15"/>
      <c r="TV34" s="15"/>
      <c r="TW34" s="15"/>
      <c r="TX34" s="15"/>
      <c r="TY34" s="15"/>
      <c r="TZ34" s="15"/>
      <c r="UA34" s="15"/>
      <c r="UB34" s="15"/>
      <c r="UC34" s="15"/>
      <c r="UD34" s="15"/>
      <c r="UE34" s="15"/>
      <c r="UF34" s="15"/>
      <c r="UG34" s="15"/>
      <c r="UH34" s="15"/>
      <c r="UI34" s="15"/>
      <c r="UJ34" s="15"/>
      <c r="UK34" s="15"/>
      <c r="UL34" s="15"/>
      <c r="UM34" s="15"/>
      <c r="UN34" s="15"/>
      <c r="UO34" s="15"/>
      <c r="UP34" s="15"/>
      <c r="UQ34" s="15"/>
      <c r="UR34" s="15"/>
      <c r="US34" s="15"/>
      <c r="UT34" s="15"/>
      <c r="UU34" s="15"/>
      <c r="UV34" s="15"/>
      <c r="UW34" s="15"/>
      <c r="UX34" s="15"/>
      <c r="UY34" s="15"/>
      <c r="UZ34" s="15"/>
      <c r="VA34" s="15"/>
      <c r="VB34" s="15"/>
      <c r="VC34" s="15"/>
      <c r="VD34" s="15"/>
      <c r="VE34" s="15"/>
      <c r="VF34" s="15"/>
      <c r="VG34" s="15"/>
      <c r="VH34" s="15"/>
      <c r="VI34" s="15"/>
      <c r="VJ34" s="15"/>
      <c r="VK34" s="15"/>
      <c r="VL34" s="15"/>
      <c r="VM34" s="15"/>
      <c r="VN34" s="15"/>
      <c r="VO34" s="15"/>
      <c r="VP34" s="15"/>
      <c r="VQ34" s="15"/>
      <c r="VR34" s="15"/>
      <c r="VS34" s="15"/>
      <c r="VT34" s="15"/>
      <c r="VU34" s="15"/>
      <c r="VV34" s="15"/>
      <c r="VW34" s="15"/>
      <c r="VX34" s="15"/>
      <c r="VY34" s="15"/>
      <c r="VZ34" s="15"/>
      <c r="WA34" s="15"/>
      <c r="WB34" s="15"/>
      <c r="WC34" s="15"/>
      <c r="WD34" s="15"/>
      <c r="WE34" s="15"/>
      <c r="WF34" s="15"/>
      <c r="WG34" s="15"/>
      <c r="WH34" s="15"/>
      <c r="WI34" s="15"/>
      <c r="WJ34" s="15"/>
      <c r="WK34" s="15"/>
      <c r="WL34" s="15"/>
      <c r="WM34" s="15"/>
      <c r="WN34" s="15"/>
      <c r="WO34" s="15"/>
      <c r="WP34" s="15"/>
      <c r="WQ34" s="15"/>
      <c r="WR34" s="15"/>
      <c r="WS34" s="15"/>
      <c r="WT34" s="15"/>
      <c r="WU34" s="15"/>
      <c r="WV34" s="15"/>
      <c r="WW34" s="15"/>
      <c r="WX34" s="15"/>
      <c r="WY34" s="15"/>
      <c r="WZ34" s="15"/>
      <c r="XA34" s="15"/>
      <c r="XB34" s="15"/>
      <c r="XC34" s="15"/>
      <c r="XD34" s="15"/>
      <c r="XE34" s="15"/>
      <c r="XF34" s="15"/>
      <c r="XG34" s="15"/>
      <c r="XH34" s="15"/>
      <c r="XI34" s="15"/>
      <c r="XJ34" s="15"/>
      <c r="XK34" s="15"/>
      <c r="XL34" s="15"/>
      <c r="XM34" s="15"/>
      <c r="XN34" s="15"/>
      <c r="XO34" s="15"/>
      <c r="XP34" s="15"/>
      <c r="XQ34" s="15"/>
      <c r="XR34" s="15"/>
      <c r="XS34" s="15"/>
      <c r="XT34" s="15"/>
      <c r="XU34" s="15"/>
      <c r="XV34" s="15"/>
      <c r="XW34" s="15"/>
      <c r="XX34" s="15"/>
      <c r="XY34" s="15"/>
      <c r="XZ34" s="15"/>
      <c r="YA34" s="15"/>
      <c r="YB34" s="15"/>
      <c r="YC34" s="15"/>
      <c r="YD34" s="15"/>
      <c r="YE34" s="15"/>
      <c r="YF34" s="15"/>
      <c r="YG34" s="15"/>
      <c r="YH34" s="15"/>
      <c r="YI34" s="15"/>
      <c r="YJ34" s="15"/>
      <c r="YK34" s="15"/>
      <c r="YL34" s="15"/>
      <c r="YM34" s="15"/>
      <c r="YN34" s="15"/>
      <c r="YO34" s="15"/>
      <c r="YP34" s="15"/>
      <c r="YQ34" s="15"/>
      <c r="YR34" s="15"/>
      <c r="YS34" s="15"/>
      <c r="YT34" s="15"/>
      <c r="YU34" s="15"/>
      <c r="YV34" s="15"/>
      <c r="YW34" s="15"/>
      <c r="YX34" s="15"/>
      <c r="YY34" s="15"/>
      <c r="YZ34" s="15"/>
      <c r="ZA34" s="15"/>
      <c r="ZB34" s="15"/>
      <c r="ZC34" s="15"/>
      <c r="ZD34" s="15"/>
      <c r="ZE34" s="15"/>
      <c r="ZF34" s="15"/>
      <c r="ZG34" s="15"/>
      <c r="ZH34" s="15"/>
      <c r="ZI34" s="15"/>
      <c r="ZJ34" s="15"/>
      <c r="ZK34" s="15"/>
      <c r="ZL34" s="15"/>
      <c r="ZM34" s="15"/>
      <c r="ZN34" s="15"/>
      <c r="ZO34" s="15"/>
      <c r="ZP34" s="15"/>
      <c r="ZQ34" s="15"/>
      <c r="ZR34" s="15"/>
      <c r="ZS34" s="15"/>
      <c r="ZT34" s="15"/>
      <c r="ZU34" s="15"/>
      <c r="ZV34" s="15"/>
      <c r="ZW34" s="15"/>
      <c r="ZX34" s="15"/>
      <c r="ZY34" s="15"/>
      <c r="ZZ34" s="15"/>
      <c r="AAA34" s="15"/>
      <c r="AAB34" s="15"/>
      <c r="AAC34" s="15"/>
      <c r="AAD34" s="15"/>
      <c r="AAE34" s="15"/>
      <c r="AAF34" s="15"/>
      <c r="AAG34" s="15"/>
      <c r="AAH34" s="15"/>
      <c r="AAI34" s="15"/>
      <c r="AAJ34" s="15"/>
      <c r="AAK34" s="15"/>
      <c r="AAL34" s="15"/>
      <c r="AAM34" s="15"/>
      <c r="AAN34" s="15"/>
      <c r="AAO34" s="15"/>
      <c r="AAP34" s="15"/>
      <c r="AAQ34" s="15"/>
      <c r="AAR34" s="15"/>
      <c r="AAS34" s="15"/>
      <c r="AAT34" s="15"/>
      <c r="AAU34" s="15"/>
      <c r="AAV34" s="15"/>
      <c r="AAW34" s="15"/>
      <c r="AAX34" s="15"/>
      <c r="AAY34" s="15"/>
      <c r="AAZ34" s="15"/>
      <c r="ABA34" s="15"/>
      <c r="ABB34" s="15"/>
      <c r="ABC34" s="15"/>
      <c r="ABD34" s="15"/>
      <c r="ABE34" s="15"/>
      <c r="ABF34" s="15"/>
      <c r="ABG34" s="15"/>
      <c r="ABH34" s="15"/>
      <c r="ABI34" s="15"/>
      <c r="ABJ34" s="15"/>
      <c r="ABK34" s="15"/>
      <c r="ABL34" s="15"/>
      <c r="ABM34" s="15"/>
      <c r="ABN34" s="15"/>
      <c r="ABO34" s="15"/>
      <c r="ABP34" s="15"/>
      <c r="ABQ34" s="15"/>
      <c r="ABR34" s="15"/>
      <c r="ABS34" s="15"/>
      <c r="ABT34" s="15"/>
      <c r="ABU34" s="15"/>
      <c r="ABV34" s="15"/>
      <c r="ABW34" s="15"/>
      <c r="ABX34" s="15"/>
      <c r="ABY34" s="15"/>
      <c r="ABZ34" s="15"/>
      <c r="ACA34" s="15"/>
      <c r="ACB34" s="15"/>
      <c r="ACC34" s="15"/>
      <c r="ACD34" s="15"/>
      <c r="ACE34" s="15"/>
      <c r="ACF34" s="15"/>
      <c r="ACG34" s="15"/>
      <c r="ACH34" s="15"/>
      <c r="ACI34" s="15"/>
      <c r="ACJ34" s="15"/>
      <c r="ACK34" s="15"/>
      <c r="ACL34" s="15"/>
      <c r="ACM34" s="15"/>
      <c r="ACN34" s="15"/>
      <c r="ACO34" s="15"/>
      <c r="ACP34" s="15"/>
      <c r="ACQ34" s="15"/>
      <c r="ACR34" s="15"/>
      <c r="ACS34" s="15"/>
      <c r="ACT34" s="15"/>
      <c r="ACU34" s="15"/>
      <c r="ACV34" s="15"/>
      <c r="ACW34" s="15"/>
      <c r="ACX34" s="15"/>
      <c r="ACY34" s="15"/>
      <c r="ACZ34" s="15"/>
    </row>
    <row r="35" spans="1:780">
      <c r="C35" s="40">
        <f>SUM(PT!D45)</f>
        <v>7</v>
      </c>
      <c r="D35" s="40">
        <f t="shared" si="775"/>
        <v>1.2250000000000001</v>
      </c>
      <c r="E35" s="40">
        <f>SUM(PT!C45)</f>
        <v>135</v>
      </c>
      <c r="F35" s="41">
        <f t="shared" si="776"/>
        <v>165.375</v>
      </c>
      <c r="G35" s="41">
        <f t="shared" si="777"/>
        <v>142.56978749999999</v>
      </c>
      <c r="H35" s="41">
        <f t="shared" si="778"/>
        <v>124.80851250000001</v>
      </c>
      <c r="I35" s="41">
        <f t="shared" si="779"/>
        <v>110.61933750000001</v>
      </c>
      <c r="M35" s="15"/>
      <c r="N35" s="15"/>
      <c r="O35" s="15"/>
      <c r="P35" s="15"/>
      <c r="Q35" s="15"/>
      <c r="R35" s="15"/>
      <c r="S35" s="15"/>
      <c r="T35" s="15"/>
      <c r="U35" s="15"/>
      <c r="V35" s="15"/>
      <c r="W35" s="15"/>
      <c r="X35" s="15"/>
      <c r="Y35" s="15"/>
      <c r="Z35" s="15"/>
      <c r="AA35" s="15"/>
      <c r="AB35" s="15"/>
      <c r="AC35" s="15"/>
      <c r="AD35" s="15"/>
      <c r="AE35" s="15"/>
      <c r="AF35" s="15"/>
      <c r="AG35" s="15"/>
      <c r="AH35" s="15"/>
      <c r="AI35" s="15"/>
      <c r="AJ35" s="15"/>
      <c r="AK35" s="15"/>
      <c r="AL35" s="15"/>
      <c r="AM35" s="15"/>
      <c r="AN35" s="15"/>
      <c r="AO35" s="15"/>
      <c r="AP35" s="15"/>
      <c r="AQ35" s="15"/>
      <c r="AR35" s="15"/>
      <c r="AS35" s="15"/>
      <c r="AT35" s="15"/>
      <c r="AU35" s="15"/>
      <c r="AV35" s="15"/>
      <c r="AW35" s="15"/>
      <c r="AX35" s="15"/>
      <c r="AY35" s="15"/>
      <c r="AZ35" s="15"/>
      <c r="BA35" s="15"/>
      <c r="BB35" s="15"/>
      <c r="BC35" s="15"/>
      <c r="BD35" s="15"/>
      <c r="BE35" s="15"/>
      <c r="BF35" s="15"/>
      <c r="BG35" s="15"/>
      <c r="BH35" s="15"/>
      <c r="BI35" s="15"/>
      <c r="BJ35" s="15"/>
      <c r="BK35" s="15"/>
      <c r="BL35" s="15"/>
      <c r="BM35" s="15"/>
      <c r="BN35" s="15"/>
      <c r="BO35" s="15"/>
      <c r="BP35" s="15"/>
      <c r="BQ35" s="15"/>
      <c r="BR35" s="15"/>
      <c r="BS35" s="15"/>
      <c r="BT35" s="15"/>
      <c r="BU35" s="15"/>
      <c r="BV35" s="15"/>
      <c r="BW35" s="15"/>
      <c r="BX35" s="15"/>
      <c r="BY35" s="15"/>
      <c r="BZ35" s="15"/>
      <c r="CA35" s="15"/>
      <c r="CB35" s="15"/>
      <c r="CC35" s="15"/>
      <c r="CD35" s="15"/>
      <c r="CE35" s="15"/>
      <c r="CF35" s="15"/>
      <c r="CG35" s="15"/>
      <c r="CH35" s="15"/>
      <c r="CI35" s="15"/>
      <c r="CJ35" s="15"/>
      <c r="CK35" s="15"/>
      <c r="CL35" s="15"/>
      <c r="CM35" s="15"/>
      <c r="CN35" s="15"/>
      <c r="CO35" s="15"/>
      <c r="CP35" s="15"/>
      <c r="CQ35" s="15"/>
      <c r="CR35" s="15"/>
      <c r="CS35" s="15"/>
      <c r="CT35" s="15"/>
      <c r="CU35" s="15"/>
      <c r="CV35" s="15"/>
      <c r="CW35" s="15"/>
      <c r="CX35" s="15"/>
      <c r="CY35" s="15"/>
      <c r="CZ35" s="15"/>
      <c r="DA35" s="15"/>
      <c r="DB35" s="15"/>
      <c r="DC35" s="15"/>
      <c r="DD35" s="15"/>
      <c r="DE35" s="15"/>
      <c r="DF35" s="15"/>
      <c r="DG35" s="15"/>
      <c r="DH35" s="15"/>
      <c r="DI35" s="15"/>
      <c r="DJ35" s="15"/>
      <c r="DK35" s="15"/>
      <c r="DL35" s="15"/>
      <c r="DM35" s="15"/>
      <c r="DN35" s="15"/>
      <c r="DO35" s="15"/>
      <c r="DP35" s="15"/>
      <c r="DQ35" s="15"/>
      <c r="DR35" s="15"/>
      <c r="DS35" s="15"/>
      <c r="DT35" s="15"/>
      <c r="DU35" s="15"/>
      <c r="DV35" s="15"/>
      <c r="DW35" s="15"/>
      <c r="DX35" s="15"/>
      <c r="DY35" s="15"/>
      <c r="DZ35" s="15"/>
      <c r="EA35" s="15"/>
      <c r="EB35" s="15"/>
      <c r="EC35" s="15"/>
      <c r="ED35" s="15"/>
      <c r="EE35" s="15"/>
      <c r="EF35" s="15"/>
      <c r="EG35" s="15"/>
      <c r="EH35" s="15"/>
      <c r="EI35" s="15"/>
      <c r="EJ35" s="15"/>
      <c r="EK35" s="15"/>
      <c r="EL35" s="15"/>
      <c r="EM35" s="15"/>
      <c r="EN35" s="15"/>
      <c r="EO35" s="15"/>
      <c r="EP35" s="15"/>
      <c r="EQ35" s="15"/>
      <c r="ER35" s="15"/>
      <c r="ES35" s="15"/>
      <c r="ET35" s="15"/>
      <c r="EU35" s="15"/>
      <c r="EV35" s="15"/>
      <c r="EW35" s="15"/>
      <c r="EX35" s="15"/>
      <c r="EY35" s="15"/>
      <c r="EZ35" s="15"/>
      <c r="FA35" s="15"/>
      <c r="FB35" s="15"/>
      <c r="FC35" s="15"/>
      <c r="FD35" s="15"/>
      <c r="FE35" s="15"/>
      <c r="FF35" s="15"/>
      <c r="FG35" s="15"/>
      <c r="FH35" s="15"/>
      <c r="FI35" s="15"/>
      <c r="FJ35" s="15"/>
      <c r="FK35" s="15"/>
      <c r="FL35" s="15"/>
      <c r="FM35" s="15"/>
      <c r="FN35" s="15"/>
      <c r="FO35" s="15"/>
      <c r="FP35" s="15"/>
      <c r="FQ35" s="15"/>
      <c r="FR35" s="15"/>
      <c r="FS35" s="15"/>
      <c r="FT35" s="15"/>
      <c r="FU35" s="15"/>
      <c r="FV35" s="15"/>
      <c r="FW35" s="15"/>
      <c r="FX35" s="15"/>
      <c r="FY35" s="15"/>
      <c r="FZ35" s="15"/>
      <c r="GA35" s="15"/>
      <c r="GB35" s="15"/>
      <c r="GC35" s="15"/>
      <c r="GD35" s="15"/>
      <c r="GE35" s="15"/>
      <c r="GF35" s="15"/>
      <c r="GG35" s="15"/>
      <c r="GH35" s="15"/>
      <c r="GI35" s="15"/>
      <c r="GJ35" s="15"/>
      <c r="GK35" s="15"/>
      <c r="GL35" s="15"/>
      <c r="GM35" s="15"/>
      <c r="GN35" s="15"/>
      <c r="GO35" s="15"/>
      <c r="GP35" s="15"/>
      <c r="GQ35" s="15"/>
      <c r="GR35" s="15"/>
      <c r="GS35" s="15"/>
      <c r="GT35" s="15"/>
      <c r="GU35" s="15"/>
      <c r="GV35" s="15"/>
      <c r="GW35" s="15"/>
      <c r="GX35" s="15"/>
      <c r="GY35" s="15"/>
      <c r="GZ35" s="15"/>
      <c r="HA35" s="15"/>
      <c r="HB35" s="15"/>
      <c r="HC35" s="15"/>
      <c r="HD35" s="15"/>
      <c r="HE35" s="15"/>
      <c r="HF35" s="15"/>
      <c r="HG35" s="15"/>
      <c r="HH35" s="15"/>
      <c r="HI35" s="15"/>
      <c r="HJ35" s="15"/>
      <c r="HK35" s="15"/>
      <c r="HL35" s="15"/>
      <c r="HM35" s="15"/>
      <c r="HN35" s="15"/>
      <c r="HO35" s="15"/>
      <c r="HP35" s="15"/>
      <c r="HQ35" s="15"/>
      <c r="HR35" s="15"/>
      <c r="HS35" s="15"/>
      <c r="HT35" s="15"/>
      <c r="HU35" s="15"/>
      <c r="HV35" s="15"/>
      <c r="HW35" s="15"/>
      <c r="HX35" s="15"/>
      <c r="HY35" s="15"/>
      <c r="HZ35" s="15"/>
      <c r="IA35" s="15"/>
      <c r="IB35" s="15"/>
      <c r="IC35" s="15"/>
      <c r="ID35" s="15"/>
      <c r="IE35" s="15"/>
      <c r="IF35" s="15"/>
      <c r="IG35" s="15"/>
      <c r="IH35" s="15"/>
      <c r="II35" s="15"/>
      <c r="IJ35" s="15"/>
      <c r="IK35" s="15"/>
      <c r="IL35" s="15"/>
      <c r="IM35" s="15"/>
      <c r="IN35" s="15"/>
      <c r="IO35" s="15"/>
      <c r="IP35" s="15"/>
      <c r="IQ35" s="15"/>
      <c r="IR35" s="15"/>
      <c r="IS35" s="15"/>
      <c r="IT35" s="15"/>
      <c r="IU35" s="15"/>
      <c r="IV35" s="15"/>
      <c r="IW35" s="15"/>
      <c r="IX35" s="15"/>
      <c r="IY35" s="15"/>
      <c r="IZ35" s="15"/>
      <c r="JA35" s="15"/>
      <c r="JB35" s="15"/>
      <c r="JC35" s="15"/>
      <c r="JD35" s="15"/>
      <c r="JE35" s="15"/>
      <c r="JF35" s="15"/>
      <c r="JG35" s="15"/>
      <c r="JH35" s="15"/>
      <c r="JI35" s="15"/>
      <c r="JJ35" s="15"/>
      <c r="JK35" s="15"/>
      <c r="JL35" s="15"/>
      <c r="JM35" s="15"/>
      <c r="JN35" s="15"/>
      <c r="JO35" s="15"/>
      <c r="JP35" s="15"/>
      <c r="JQ35" s="15"/>
      <c r="JR35" s="15"/>
      <c r="JS35" s="15"/>
      <c r="JT35" s="15"/>
      <c r="JU35" s="15"/>
      <c r="JV35" s="15"/>
      <c r="JW35" s="15"/>
      <c r="JX35" s="15"/>
      <c r="JY35" s="15"/>
      <c r="JZ35" s="15"/>
      <c r="KA35" s="15"/>
      <c r="KB35" s="15"/>
      <c r="KC35" s="15"/>
      <c r="KD35" s="15"/>
      <c r="KE35" s="15"/>
      <c r="KF35" s="15"/>
      <c r="KG35" s="15"/>
      <c r="KH35" s="15"/>
      <c r="KI35" s="15"/>
      <c r="KJ35" s="15"/>
      <c r="KK35" s="15"/>
      <c r="KL35" s="15"/>
      <c r="KM35" s="15"/>
      <c r="KN35" s="15"/>
      <c r="KO35" s="15"/>
      <c r="KP35" s="15"/>
      <c r="KQ35" s="15"/>
      <c r="KR35" s="15"/>
      <c r="KS35" s="15"/>
      <c r="KT35" s="15"/>
      <c r="KU35" s="15"/>
      <c r="KV35" s="15"/>
      <c r="KW35" s="15"/>
      <c r="KX35" s="15"/>
      <c r="KY35" s="15"/>
      <c r="KZ35" s="15"/>
      <c r="LA35" s="15"/>
      <c r="LB35" s="15"/>
      <c r="LC35" s="15"/>
      <c r="LD35" s="15"/>
      <c r="LE35" s="15"/>
      <c r="LF35" s="15"/>
      <c r="LG35" s="15"/>
      <c r="LH35" s="15"/>
      <c r="LI35" s="15"/>
      <c r="LJ35" s="15"/>
      <c r="LK35" s="15"/>
      <c r="LL35" s="15"/>
      <c r="LM35" s="15"/>
      <c r="LN35" s="15"/>
      <c r="LO35" s="15"/>
      <c r="LP35" s="15"/>
      <c r="LQ35" s="15"/>
      <c r="LR35" s="15"/>
      <c r="LS35" s="15"/>
      <c r="LT35" s="15"/>
      <c r="LU35" s="15"/>
      <c r="LV35" s="15"/>
      <c r="LW35" s="15"/>
      <c r="LX35" s="15"/>
      <c r="LY35" s="15"/>
      <c r="LZ35" s="15"/>
      <c r="MA35" s="15"/>
      <c r="MB35" s="15"/>
      <c r="MC35" s="15"/>
      <c r="MD35" s="15"/>
      <c r="ME35" s="15"/>
      <c r="MF35" s="15"/>
      <c r="MG35" s="15"/>
      <c r="MH35" s="15"/>
      <c r="MI35" s="15"/>
      <c r="MJ35" s="15"/>
      <c r="MK35" s="15"/>
      <c r="ML35" s="15"/>
      <c r="MM35" s="15"/>
      <c r="MN35" s="15"/>
      <c r="MO35" s="15"/>
      <c r="MP35" s="15"/>
      <c r="MQ35" s="15"/>
      <c r="MR35" s="15"/>
      <c r="MS35" s="15"/>
      <c r="MT35" s="15"/>
      <c r="MU35" s="15"/>
      <c r="MV35" s="15"/>
      <c r="MW35" s="15"/>
      <c r="MX35" s="15"/>
      <c r="MY35" s="15"/>
      <c r="MZ35" s="15"/>
      <c r="NA35" s="15"/>
      <c r="NB35" s="15"/>
      <c r="NC35" s="15"/>
      <c r="ND35" s="15"/>
      <c r="NE35" s="15"/>
      <c r="NF35" s="15"/>
      <c r="NG35" s="15"/>
      <c r="NH35" s="15"/>
      <c r="NI35" s="15"/>
      <c r="NJ35" s="15"/>
      <c r="NK35" s="15"/>
      <c r="NL35" s="15"/>
      <c r="NM35" s="15"/>
      <c r="NN35" s="15"/>
      <c r="NO35" s="15"/>
      <c r="NP35" s="15"/>
      <c r="NQ35" s="15"/>
      <c r="NR35" s="15"/>
      <c r="NS35" s="15"/>
      <c r="NT35" s="15"/>
      <c r="NU35" s="15"/>
      <c r="NV35" s="15"/>
      <c r="NW35" s="15"/>
      <c r="NX35" s="15"/>
      <c r="NY35" s="15"/>
      <c r="NZ35" s="15"/>
      <c r="OA35" s="15"/>
      <c r="OB35" s="15"/>
      <c r="OC35" s="15"/>
      <c r="OD35" s="15"/>
      <c r="OE35" s="15"/>
      <c r="OF35" s="15"/>
      <c r="OG35" s="15"/>
      <c r="OH35" s="15"/>
      <c r="OI35" s="15"/>
      <c r="OJ35" s="15"/>
      <c r="OK35" s="15"/>
      <c r="OL35" s="15"/>
      <c r="OM35" s="15"/>
      <c r="ON35" s="15"/>
      <c r="OO35" s="15"/>
      <c r="OP35" s="15"/>
      <c r="OQ35" s="15"/>
      <c r="OR35" s="15"/>
      <c r="OS35" s="15"/>
      <c r="OT35" s="15"/>
      <c r="OU35" s="15"/>
      <c r="OV35" s="15"/>
      <c r="OW35" s="15"/>
      <c r="OX35" s="15"/>
      <c r="OY35" s="15"/>
      <c r="OZ35" s="15"/>
      <c r="PA35" s="15"/>
      <c r="PB35" s="15"/>
      <c r="PC35" s="15"/>
      <c r="PD35" s="15"/>
      <c r="PE35" s="15"/>
      <c r="PF35" s="15"/>
      <c r="PG35" s="15"/>
      <c r="PH35" s="15"/>
      <c r="PI35" s="15"/>
      <c r="PJ35" s="15"/>
      <c r="PK35" s="15"/>
      <c r="PL35" s="15"/>
      <c r="PM35" s="15"/>
      <c r="PN35" s="15"/>
      <c r="PO35" s="15"/>
      <c r="PP35" s="15"/>
      <c r="PQ35" s="15"/>
      <c r="PR35" s="15"/>
      <c r="PS35" s="15"/>
      <c r="PT35" s="15"/>
      <c r="PU35" s="15"/>
      <c r="PV35" s="15"/>
      <c r="PW35" s="15"/>
      <c r="PX35" s="15"/>
      <c r="PY35" s="15"/>
      <c r="PZ35" s="15"/>
      <c r="QA35" s="15"/>
      <c r="QB35" s="15"/>
      <c r="QC35" s="15"/>
      <c r="QD35" s="15"/>
      <c r="QE35" s="15"/>
      <c r="QF35" s="15"/>
      <c r="QG35" s="15"/>
      <c r="QH35" s="15"/>
      <c r="QI35" s="15"/>
      <c r="QJ35" s="15"/>
      <c r="QK35" s="15"/>
      <c r="QL35" s="15"/>
      <c r="QM35" s="15"/>
      <c r="QN35" s="15"/>
      <c r="QO35" s="15"/>
      <c r="QP35" s="15"/>
      <c r="QQ35" s="15"/>
      <c r="QR35" s="15"/>
      <c r="QS35" s="15"/>
      <c r="QT35" s="15"/>
      <c r="QU35" s="15"/>
      <c r="QV35" s="15"/>
      <c r="QW35" s="15"/>
      <c r="QX35" s="15"/>
      <c r="QY35" s="15"/>
      <c r="QZ35" s="15"/>
      <c r="RA35" s="15"/>
      <c r="RB35" s="15"/>
      <c r="RC35" s="15"/>
      <c r="RD35" s="15"/>
      <c r="RE35" s="15"/>
      <c r="RF35" s="15"/>
      <c r="RG35" s="15"/>
      <c r="RH35" s="15"/>
      <c r="RI35" s="15"/>
      <c r="RJ35" s="15"/>
      <c r="RK35" s="15"/>
      <c r="RL35" s="15"/>
      <c r="RM35" s="15"/>
      <c r="RN35" s="15"/>
      <c r="RO35" s="15"/>
      <c r="RP35" s="15"/>
      <c r="RQ35" s="15"/>
      <c r="RR35" s="15"/>
      <c r="RS35" s="15"/>
      <c r="RT35" s="15"/>
      <c r="RU35" s="15"/>
      <c r="RV35" s="15"/>
      <c r="RW35" s="15"/>
      <c r="RX35" s="15"/>
      <c r="RY35" s="15"/>
      <c r="RZ35" s="15"/>
      <c r="SA35" s="15"/>
      <c r="SB35" s="15"/>
      <c r="SC35" s="15"/>
      <c r="SD35" s="15"/>
      <c r="SE35" s="15"/>
      <c r="SF35" s="15"/>
      <c r="SG35" s="15"/>
      <c r="SH35" s="15"/>
      <c r="SI35" s="15"/>
      <c r="SJ35" s="15"/>
      <c r="SK35" s="15"/>
      <c r="SL35" s="15"/>
      <c r="SM35" s="15"/>
      <c r="SN35" s="15"/>
      <c r="SO35" s="15"/>
      <c r="SP35" s="15"/>
      <c r="SQ35" s="15"/>
      <c r="SR35" s="15"/>
      <c r="SS35" s="15"/>
      <c r="ST35" s="15"/>
      <c r="SU35" s="15"/>
      <c r="SV35" s="15"/>
      <c r="SW35" s="15"/>
      <c r="SX35" s="15"/>
      <c r="SY35" s="15"/>
      <c r="SZ35" s="15"/>
      <c r="TA35" s="15"/>
      <c r="TB35" s="15"/>
      <c r="TC35" s="15"/>
      <c r="TD35" s="15"/>
      <c r="TE35" s="15"/>
      <c r="TF35" s="15"/>
      <c r="TG35" s="15"/>
      <c r="TH35" s="15"/>
      <c r="TI35" s="15"/>
      <c r="TJ35" s="15"/>
      <c r="TK35" s="15"/>
      <c r="TL35" s="15"/>
      <c r="TM35" s="15"/>
      <c r="TN35" s="15"/>
      <c r="TO35" s="15"/>
      <c r="TP35" s="15"/>
      <c r="TQ35" s="15"/>
      <c r="TR35" s="15"/>
      <c r="TS35" s="15"/>
      <c r="TT35" s="15"/>
      <c r="TU35" s="15"/>
      <c r="TV35" s="15"/>
      <c r="TW35" s="15"/>
      <c r="TX35" s="15"/>
      <c r="TY35" s="15"/>
      <c r="TZ35" s="15"/>
      <c r="UA35" s="15"/>
      <c r="UB35" s="15"/>
      <c r="UC35" s="15"/>
      <c r="UD35" s="15"/>
      <c r="UE35" s="15"/>
      <c r="UF35" s="15"/>
      <c r="UG35" s="15"/>
      <c r="UH35" s="15"/>
      <c r="UI35" s="15"/>
      <c r="UJ35" s="15"/>
      <c r="UK35" s="15"/>
      <c r="UL35" s="15"/>
      <c r="UM35" s="15"/>
      <c r="UN35" s="15"/>
      <c r="UO35" s="15"/>
      <c r="UP35" s="15"/>
      <c r="UQ35" s="15"/>
      <c r="UR35" s="15"/>
      <c r="US35" s="15"/>
      <c r="UT35" s="15"/>
      <c r="UU35" s="15"/>
      <c r="UV35" s="15"/>
      <c r="UW35" s="15"/>
      <c r="UX35" s="15"/>
      <c r="UY35" s="15"/>
      <c r="UZ35" s="15"/>
      <c r="VA35" s="15"/>
      <c r="VB35" s="15"/>
      <c r="VC35" s="15"/>
      <c r="VD35" s="15"/>
      <c r="VE35" s="15"/>
      <c r="VF35" s="15"/>
      <c r="VG35" s="15"/>
      <c r="VH35" s="15"/>
      <c r="VI35" s="15"/>
      <c r="VJ35" s="15"/>
      <c r="VK35" s="15"/>
      <c r="VL35" s="15"/>
      <c r="VM35" s="15"/>
      <c r="VN35" s="15"/>
      <c r="VO35" s="15"/>
      <c r="VP35" s="15"/>
      <c r="VQ35" s="15"/>
      <c r="VR35" s="15"/>
      <c r="VS35" s="15"/>
      <c r="VT35" s="15"/>
      <c r="VU35" s="15"/>
      <c r="VV35" s="15"/>
      <c r="VW35" s="15"/>
      <c r="VX35" s="15"/>
      <c r="VY35" s="15"/>
      <c r="VZ35" s="15"/>
      <c r="WA35" s="15"/>
      <c r="WB35" s="15"/>
      <c r="WC35" s="15"/>
      <c r="WD35" s="15"/>
      <c r="WE35" s="15"/>
      <c r="WF35" s="15"/>
      <c r="WG35" s="15"/>
      <c r="WH35" s="15"/>
      <c r="WI35" s="15"/>
      <c r="WJ35" s="15"/>
      <c r="WK35" s="15"/>
      <c r="WL35" s="15"/>
      <c r="WM35" s="15"/>
      <c r="WN35" s="15"/>
      <c r="WO35" s="15"/>
      <c r="WP35" s="15"/>
      <c r="WQ35" s="15"/>
      <c r="WR35" s="15"/>
      <c r="WS35" s="15"/>
      <c r="WT35" s="15"/>
      <c r="WU35" s="15"/>
      <c r="WV35" s="15"/>
      <c r="WW35" s="15"/>
      <c r="WX35" s="15"/>
      <c r="WY35" s="15"/>
      <c r="WZ35" s="15"/>
      <c r="XA35" s="15"/>
      <c r="XB35" s="15"/>
      <c r="XC35" s="15"/>
      <c r="XD35" s="15"/>
      <c r="XE35" s="15"/>
      <c r="XF35" s="15"/>
      <c r="XG35" s="15"/>
      <c r="XH35" s="15"/>
      <c r="XI35" s="15"/>
      <c r="XJ35" s="15"/>
      <c r="XK35" s="15"/>
      <c r="XL35" s="15"/>
      <c r="XM35" s="15"/>
      <c r="XN35" s="15"/>
      <c r="XO35" s="15"/>
      <c r="XP35" s="15"/>
      <c r="XQ35" s="15"/>
      <c r="XR35" s="15"/>
      <c r="XS35" s="15"/>
      <c r="XT35" s="15"/>
      <c r="XU35" s="15"/>
      <c r="XV35" s="15"/>
      <c r="XW35" s="15"/>
      <c r="XX35" s="15"/>
      <c r="XY35" s="15"/>
      <c r="XZ35" s="15"/>
      <c r="YA35" s="15"/>
      <c r="YB35" s="15"/>
      <c r="YC35" s="15"/>
      <c r="YD35" s="15"/>
      <c r="YE35" s="15"/>
      <c r="YF35" s="15"/>
      <c r="YG35" s="15"/>
      <c r="YH35" s="15"/>
      <c r="YI35" s="15"/>
      <c r="YJ35" s="15"/>
      <c r="YK35" s="15"/>
      <c r="YL35" s="15"/>
      <c r="YM35" s="15"/>
      <c r="YN35" s="15"/>
      <c r="YO35" s="15"/>
      <c r="YP35" s="15"/>
      <c r="YQ35" s="15"/>
      <c r="YR35" s="15"/>
      <c r="YS35" s="15"/>
      <c r="YT35" s="15"/>
      <c r="YU35" s="15"/>
      <c r="YV35" s="15"/>
      <c r="YW35" s="15"/>
      <c r="YX35" s="15"/>
      <c r="YY35" s="15"/>
      <c r="YZ35" s="15"/>
      <c r="ZA35" s="15"/>
      <c r="ZB35" s="15"/>
      <c r="ZC35" s="15"/>
      <c r="ZD35" s="15"/>
      <c r="ZE35" s="15"/>
      <c r="ZF35" s="15"/>
      <c r="ZG35" s="15"/>
      <c r="ZH35" s="15"/>
      <c r="ZI35" s="15"/>
      <c r="ZJ35" s="15"/>
      <c r="ZK35" s="15"/>
      <c r="ZL35" s="15"/>
      <c r="ZM35" s="15"/>
      <c r="ZN35" s="15"/>
      <c r="ZO35" s="15"/>
      <c r="ZP35" s="15"/>
      <c r="ZQ35" s="15"/>
      <c r="ZR35" s="15"/>
      <c r="ZS35" s="15"/>
      <c r="ZT35" s="15"/>
      <c r="ZU35" s="15"/>
      <c r="ZV35" s="15"/>
      <c r="ZW35" s="15"/>
      <c r="ZX35" s="15"/>
      <c r="ZY35" s="15"/>
      <c r="ZZ35" s="15"/>
      <c r="AAA35" s="15"/>
      <c r="AAB35" s="15"/>
      <c r="AAC35" s="15"/>
      <c r="AAD35" s="15"/>
      <c r="AAE35" s="15"/>
      <c r="AAF35" s="15"/>
      <c r="AAG35" s="15"/>
      <c r="AAH35" s="15"/>
      <c r="AAI35" s="15"/>
      <c r="AAJ35" s="15"/>
      <c r="AAK35" s="15"/>
      <c r="AAL35" s="15"/>
      <c r="AAM35" s="15"/>
      <c r="AAN35" s="15"/>
      <c r="AAO35" s="15"/>
      <c r="AAP35" s="15"/>
      <c r="AAQ35" s="15"/>
      <c r="AAR35" s="15"/>
      <c r="AAS35" s="15"/>
      <c r="AAT35" s="15"/>
      <c r="AAU35" s="15"/>
      <c r="AAV35" s="15"/>
      <c r="AAW35" s="15"/>
      <c r="AAX35" s="15"/>
      <c r="AAY35" s="15"/>
      <c r="AAZ35" s="15"/>
      <c r="ABA35" s="15"/>
      <c r="ABB35" s="15"/>
      <c r="ABC35" s="15"/>
      <c r="ABD35" s="15"/>
      <c r="ABE35" s="15"/>
      <c r="ABF35" s="15"/>
      <c r="ABG35" s="15"/>
      <c r="ABH35" s="15"/>
      <c r="ABI35" s="15"/>
      <c r="ABJ35" s="15"/>
      <c r="ABK35" s="15"/>
      <c r="ABL35" s="15"/>
      <c r="ABM35" s="15"/>
      <c r="ABN35" s="15"/>
      <c r="ABO35" s="15"/>
      <c r="ABP35" s="15"/>
      <c r="ABQ35" s="15"/>
      <c r="ABR35" s="15"/>
      <c r="ABS35" s="15"/>
      <c r="ABT35" s="15"/>
      <c r="ABU35" s="15"/>
      <c r="ABV35" s="15"/>
      <c r="ABW35" s="15"/>
      <c r="ABX35" s="15"/>
      <c r="ABY35" s="15"/>
      <c r="ABZ35" s="15"/>
      <c r="ACA35" s="15"/>
      <c r="ACB35" s="15"/>
      <c r="ACC35" s="15"/>
      <c r="ACD35" s="15"/>
      <c r="ACE35" s="15"/>
      <c r="ACF35" s="15"/>
      <c r="ACG35" s="15"/>
      <c r="ACH35" s="15"/>
      <c r="ACI35" s="15"/>
      <c r="ACJ35" s="15"/>
      <c r="ACK35" s="15"/>
      <c r="ACL35" s="15"/>
      <c r="ACM35" s="15"/>
      <c r="ACN35" s="15"/>
      <c r="ACO35" s="15"/>
      <c r="ACP35" s="15"/>
      <c r="ACQ35" s="15"/>
      <c r="ACR35" s="15"/>
      <c r="ACS35" s="15"/>
      <c r="ACT35" s="15"/>
      <c r="ACU35" s="15"/>
      <c r="ACV35" s="15"/>
      <c r="ACW35" s="15"/>
      <c r="ACX35" s="15"/>
      <c r="ACY35" s="15"/>
      <c r="ACZ35" s="15"/>
    </row>
    <row r="36" spans="1:780">
      <c r="C36" s="40">
        <f>SUM(PT!D46)</f>
        <v>8</v>
      </c>
      <c r="D36" s="40">
        <f t="shared" si="775"/>
        <v>1.256</v>
      </c>
      <c r="E36" s="40">
        <f>SUM(PT!C46)</f>
        <v>135</v>
      </c>
      <c r="F36" s="41">
        <f t="shared" si="776"/>
        <v>169.56</v>
      </c>
      <c r="G36" s="41">
        <f t="shared" si="777"/>
        <v>146.17767599999999</v>
      </c>
      <c r="H36" s="41">
        <f t="shared" si="778"/>
        <v>127.96693200000001</v>
      </c>
      <c r="I36" s="41">
        <f t="shared" si="779"/>
        <v>113.41868400000001</v>
      </c>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15"/>
      <c r="BK36" s="15"/>
      <c r="BL36" s="15"/>
      <c r="BM36" s="15"/>
      <c r="BN36" s="15"/>
      <c r="BO36" s="15"/>
      <c r="BP36" s="15"/>
      <c r="BQ36" s="15"/>
      <c r="BR36" s="15"/>
      <c r="BS36" s="15"/>
      <c r="BT36" s="15"/>
      <c r="BU36" s="15"/>
      <c r="BV36" s="15"/>
      <c r="BW36" s="15"/>
      <c r="BX36" s="15"/>
      <c r="BY36" s="15"/>
      <c r="BZ36" s="15"/>
      <c r="CA36" s="15"/>
      <c r="CB36" s="15"/>
      <c r="CC36" s="15"/>
      <c r="CD36" s="15"/>
      <c r="CE36" s="15"/>
      <c r="CF36" s="15"/>
      <c r="CG36" s="15"/>
      <c r="CH36" s="15"/>
      <c r="CI36" s="15"/>
      <c r="CJ36" s="15"/>
      <c r="CK36" s="15"/>
      <c r="CL36" s="15"/>
      <c r="CM36" s="15"/>
      <c r="CN36" s="15"/>
      <c r="CO36" s="15"/>
      <c r="CP36" s="15"/>
      <c r="CQ36" s="15"/>
      <c r="CR36" s="15"/>
      <c r="CS36" s="15"/>
      <c r="CT36" s="15"/>
      <c r="CU36" s="15"/>
      <c r="CV36" s="15"/>
      <c r="CW36" s="15"/>
      <c r="CX36" s="15"/>
      <c r="CY36" s="15"/>
      <c r="CZ36" s="15"/>
      <c r="DA36" s="15"/>
      <c r="DB36" s="15"/>
      <c r="DC36" s="15"/>
      <c r="DD36" s="15"/>
      <c r="DE36" s="15"/>
      <c r="DF36" s="15"/>
      <c r="DG36" s="15"/>
      <c r="DH36" s="15"/>
      <c r="DI36" s="15"/>
      <c r="DJ36" s="15"/>
      <c r="DK36" s="15"/>
      <c r="DL36" s="15"/>
      <c r="DM36" s="15"/>
      <c r="DN36" s="15"/>
      <c r="DO36" s="15"/>
      <c r="DP36" s="15"/>
      <c r="DQ36" s="15"/>
      <c r="DR36" s="15"/>
      <c r="DS36" s="15"/>
      <c r="DT36" s="15"/>
      <c r="DU36" s="15"/>
      <c r="DV36" s="15"/>
      <c r="DW36" s="15"/>
      <c r="DX36" s="15"/>
      <c r="DY36" s="15"/>
      <c r="DZ36" s="15"/>
      <c r="EA36" s="15"/>
      <c r="EB36" s="15"/>
      <c r="EC36" s="15"/>
      <c r="ED36" s="15"/>
      <c r="EE36" s="15"/>
      <c r="EF36" s="15"/>
      <c r="EG36" s="15"/>
      <c r="EH36" s="15"/>
      <c r="EI36" s="15"/>
      <c r="EJ36" s="15"/>
      <c r="EK36" s="15"/>
      <c r="EL36" s="15"/>
      <c r="EM36" s="15"/>
      <c r="EN36" s="15"/>
      <c r="EO36" s="15"/>
      <c r="EP36" s="15"/>
      <c r="EQ36" s="15"/>
      <c r="ER36" s="15"/>
      <c r="ES36" s="15"/>
      <c r="ET36" s="15"/>
      <c r="EU36" s="15"/>
      <c r="EV36" s="15"/>
      <c r="EW36" s="15"/>
      <c r="EX36" s="15"/>
      <c r="EY36" s="15"/>
      <c r="EZ36" s="15"/>
      <c r="FA36" s="15"/>
      <c r="FB36" s="15"/>
      <c r="FC36" s="15"/>
      <c r="FD36" s="15"/>
      <c r="FE36" s="15"/>
      <c r="FF36" s="15"/>
      <c r="FG36" s="15"/>
      <c r="FH36" s="15"/>
      <c r="FI36" s="15"/>
      <c r="FJ36" s="15"/>
      <c r="FK36" s="15"/>
      <c r="FL36" s="15"/>
      <c r="FM36" s="15"/>
      <c r="FN36" s="15"/>
      <c r="FO36" s="15"/>
      <c r="FP36" s="15"/>
      <c r="FQ36" s="15"/>
      <c r="FR36" s="15"/>
      <c r="FS36" s="15"/>
      <c r="FT36" s="15"/>
      <c r="FU36" s="15"/>
      <c r="FV36" s="15"/>
      <c r="FW36" s="15"/>
      <c r="FX36" s="15"/>
      <c r="FY36" s="15"/>
      <c r="FZ36" s="15"/>
      <c r="GA36" s="15"/>
      <c r="GB36" s="15"/>
      <c r="GC36" s="15"/>
      <c r="GD36" s="15"/>
      <c r="GE36" s="15"/>
      <c r="GF36" s="15"/>
      <c r="GG36" s="15"/>
      <c r="GH36" s="15"/>
      <c r="GI36" s="15"/>
      <c r="GJ36" s="15"/>
      <c r="GK36" s="15"/>
      <c r="GL36" s="15"/>
      <c r="GM36" s="15"/>
      <c r="GN36" s="15"/>
      <c r="GO36" s="15"/>
      <c r="GP36" s="15"/>
      <c r="GQ36" s="15"/>
      <c r="GR36" s="15"/>
      <c r="GS36" s="15"/>
      <c r="GT36" s="15"/>
      <c r="GU36" s="15"/>
      <c r="GV36" s="15"/>
      <c r="GW36" s="15"/>
      <c r="GX36" s="15"/>
      <c r="GY36" s="15"/>
      <c r="GZ36" s="15"/>
      <c r="HA36" s="15"/>
      <c r="HB36" s="15"/>
      <c r="HC36" s="15"/>
      <c r="HD36" s="15"/>
      <c r="HE36" s="15"/>
      <c r="HF36" s="15"/>
      <c r="HG36" s="15"/>
      <c r="HH36" s="15"/>
      <c r="HI36" s="15"/>
      <c r="HJ36" s="15"/>
      <c r="HK36" s="15"/>
      <c r="HL36" s="15"/>
      <c r="HM36" s="15"/>
      <c r="HN36" s="15"/>
      <c r="HO36" s="15"/>
      <c r="HP36" s="15"/>
      <c r="HQ36" s="15"/>
      <c r="HR36" s="15"/>
      <c r="HS36" s="15"/>
      <c r="HT36" s="15"/>
      <c r="HU36" s="15"/>
      <c r="HV36" s="15"/>
      <c r="HW36" s="15"/>
      <c r="HX36" s="15"/>
      <c r="HY36" s="15"/>
      <c r="HZ36" s="15"/>
      <c r="IA36" s="15"/>
      <c r="IB36" s="15"/>
      <c r="IC36" s="15"/>
      <c r="ID36" s="15"/>
      <c r="IE36" s="15"/>
      <c r="IF36" s="15"/>
      <c r="IG36" s="15"/>
      <c r="IH36" s="15"/>
      <c r="II36" s="15"/>
      <c r="IJ36" s="15"/>
      <c r="IK36" s="15"/>
      <c r="IL36" s="15"/>
      <c r="IM36" s="15"/>
      <c r="IN36" s="15"/>
      <c r="IO36" s="15"/>
      <c r="IP36" s="15"/>
      <c r="IQ36" s="15"/>
      <c r="IR36" s="15"/>
      <c r="IS36" s="15"/>
      <c r="IT36" s="15"/>
      <c r="IU36" s="15"/>
      <c r="IV36" s="15"/>
      <c r="IW36" s="15"/>
      <c r="IX36" s="15"/>
      <c r="IY36" s="15"/>
      <c r="IZ36" s="15"/>
      <c r="JA36" s="15"/>
      <c r="JB36" s="15"/>
      <c r="JC36" s="15"/>
      <c r="JD36" s="15"/>
      <c r="JE36" s="15"/>
      <c r="JF36" s="15"/>
      <c r="JG36" s="15"/>
      <c r="JH36" s="15"/>
      <c r="JI36" s="15"/>
      <c r="JJ36" s="15"/>
      <c r="JK36" s="15"/>
      <c r="JL36" s="15"/>
      <c r="JM36" s="15"/>
      <c r="JN36" s="15"/>
      <c r="JO36" s="15"/>
      <c r="JP36" s="15"/>
      <c r="JQ36" s="15"/>
      <c r="JR36" s="15"/>
      <c r="JS36" s="15"/>
      <c r="JT36" s="15"/>
      <c r="JU36" s="15"/>
      <c r="JV36" s="15"/>
      <c r="JW36" s="15"/>
      <c r="JX36" s="15"/>
      <c r="JY36" s="15"/>
      <c r="JZ36" s="15"/>
      <c r="KA36" s="15"/>
      <c r="KB36" s="15"/>
      <c r="KC36" s="15"/>
      <c r="KD36" s="15"/>
      <c r="KE36" s="15"/>
      <c r="KF36" s="15"/>
      <c r="KG36" s="15"/>
      <c r="KH36" s="15"/>
      <c r="KI36" s="15"/>
      <c r="KJ36" s="15"/>
      <c r="KK36" s="15"/>
      <c r="KL36" s="15"/>
      <c r="KM36" s="15"/>
      <c r="KN36" s="15"/>
      <c r="KO36" s="15"/>
      <c r="KP36" s="15"/>
      <c r="KQ36" s="15"/>
      <c r="KR36" s="15"/>
      <c r="KS36" s="15"/>
      <c r="KT36" s="15"/>
      <c r="KU36" s="15"/>
      <c r="KV36" s="15"/>
      <c r="KW36" s="15"/>
      <c r="KX36" s="15"/>
      <c r="KY36" s="15"/>
      <c r="KZ36" s="15"/>
      <c r="LA36" s="15"/>
      <c r="LB36" s="15"/>
      <c r="LC36" s="15"/>
      <c r="LD36" s="15"/>
      <c r="LE36" s="15"/>
      <c r="LF36" s="15"/>
      <c r="LG36" s="15"/>
      <c r="LH36" s="15"/>
      <c r="LI36" s="15"/>
      <c r="LJ36" s="15"/>
      <c r="LK36" s="15"/>
      <c r="LL36" s="15"/>
      <c r="LM36" s="15"/>
      <c r="LN36" s="15"/>
      <c r="LO36" s="15"/>
      <c r="LP36" s="15"/>
      <c r="LQ36" s="15"/>
      <c r="LR36" s="15"/>
      <c r="LS36" s="15"/>
      <c r="LT36" s="15"/>
      <c r="LU36" s="15"/>
      <c r="LV36" s="15"/>
      <c r="LW36" s="15"/>
      <c r="LX36" s="15"/>
      <c r="LY36" s="15"/>
      <c r="LZ36" s="15"/>
      <c r="MA36" s="15"/>
      <c r="MB36" s="15"/>
      <c r="MC36" s="15"/>
      <c r="MD36" s="15"/>
      <c r="ME36" s="15"/>
      <c r="MF36" s="15"/>
      <c r="MG36" s="15"/>
      <c r="MH36" s="15"/>
      <c r="MI36" s="15"/>
      <c r="MJ36" s="15"/>
      <c r="MK36" s="15"/>
      <c r="ML36" s="15"/>
      <c r="MM36" s="15"/>
      <c r="MN36" s="15"/>
      <c r="MO36" s="15"/>
      <c r="MP36" s="15"/>
      <c r="MQ36" s="15"/>
      <c r="MR36" s="15"/>
      <c r="MS36" s="15"/>
      <c r="MT36" s="15"/>
      <c r="MU36" s="15"/>
      <c r="MV36" s="15"/>
      <c r="MW36" s="15"/>
      <c r="MX36" s="15"/>
      <c r="MY36" s="15"/>
      <c r="MZ36" s="15"/>
      <c r="NA36" s="15"/>
      <c r="NB36" s="15"/>
      <c r="NC36" s="15"/>
      <c r="ND36" s="15"/>
      <c r="NE36" s="15"/>
      <c r="NF36" s="15"/>
      <c r="NG36" s="15"/>
      <c r="NH36" s="15"/>
      <c r="NI36" s="15"/>
      <c r="NJ36" s="15"/>
      <c r="NK36" s="15"/>
      <c r="NL36" s="15"/>
      <c r="NM36" s="15"/>
      <c r="NN36" s="15"/>
      <c r="NO36" s="15"/>
      <c r="NP36" s="15"/>
      <c r="NQ36" s="15"/>
      <c r="NR36" s="15"/>
      <c r="NS36" s="15"/>
      <c r="NT36" s="15"/>
      <c r="NU36" s="15"/>
      <c r="NV36" s="15"/>
      <c r="NW36" s="15"/>
      <c r="NX36" s="15"/>
      <c r="NY36" s="15"/>
      <c r="NZ36" s="15"/>
      <c r="OA36" s="15"/>
      <c r="OB36" s="15"/>
      <c r="OC36" s="15"/>
      <c r="OD36" s="15"/>
      <c r="OE36" s="15"/>
      <c r="OF36" s="15"/>
      <c r="OG36" s="15"/>
      <c r="OH36" s="15"/>
      <c r="OI36" s="15"/>
      <c r="OJ36" s="15"/>
      <c r="OK36" s="15"/>
      <c r="OL36" s="15"/>
      <c r="OM36" s="15"/>
      <c r="ON36" s="15"/>
      <c r="OO36" s="15"/>
      <c r="OP36" s="15"/>
      <c r="OQ36" s="15"/>
      <c r="OR36" s="15"/>
      <c r="OS36" s="15"/>
      <c r="OT36" s="15"/>
      <c r="OU36" s="15"/>
      <c r="OV36" s="15"/>
      <c r="OW36" s="15"/>
      <c r="OX36" s="15"/>
      <c r="OY36" s="15"/>
      <c r="OZ36" s="15"/>
      <c r="PA36" s="15"/>
      <c r="PB36" s="15"/>
      <c r="PC36" s="15"/>
      <c r="PD36" s="15"/>
      <c r="PE36" s="15"/>
      <c r="PF36" s="15"/>
      <c r="PG36" s="15"/>
      <c r="PH36" s="15"/>
      <c r="PI36" s="15"/>
      <c r="PJ36" s="15"/>
      <c r="PK36" s="15"/>
      <c r="PL36" s="15"/>
      <c r="PM36" s="15"/>
      <c r="PN36" s="15"/>
      <c r="PO36" s="15"/>
      <c r="PP36" s="15"/>
      <c r="PQ36" s="15"/>
      <c r="PR36" s="15"/>
      <c r="PS36" s="15"/>
      <c r="PT36" s="15"/>
      <c r="PU36" s="15"/>
      <c r="PV36" s="15"/>
      <c r="PW36" s="15"/>
      <c r="PX36" s="15"/>
      <c r="PY36" s="15"/>
      <c r="PZ36" s="15"/>
      <c r="QA36" s="15"/>
      <c r="QB36" s="15"/>
      <c r="QC36" s="15"/>
      <c r="QD36" s="15"/>
      <c r="QE36" s="15"/>
      <c r="QF36" s="15"/>
      <c r="QG36" s="15"/>
      <c r="QH36" s="15"/>
      <c r="QI36" s="15"/>
      <c r="QJ36" s="15"/>
      <c r="QK36" s="15"/>
      <c r="QL36" s="15"/>
      <c r="QM36" s="15"/>
      <c r="QN36" s="15"/>
      <c r="QO36" s="15"/>
      <c r="QP36" s="15"/>
      <c r="QQ36" s="15"/>
      <c r="QR36" s="15"/>
      <c r="QS36" s="15"/>
      <c r="QT36" s="15"/>
      <c r="QU36" s="15"/>
      <c r="QV36" s="15"/>
      <c r="QW36" s="15"/>
      <c r="QX36" s="15"/>
      <c r="QY36" s="15"/>
      <c r="QZ36" s="15"/>
      <c r="RA36" s="15"/>
      <c r="RB36" s="15"/>
      <c r="RC36" s="15"/>
      <c r="RD36" s="15"/>
      <c r="RE36" s="15"/>
      <c r="RF36" s="15"/>
      <c r="RG36" s="15"/>
      <c r="RH36" s="15"/>
      <c r="RI36" s="15"/>
      <c r="RJ36" s="15"/>
      <c r="RK36" s="15"/>
      <c r="RL36" s="15"/>
      <c r="RM36" s="15"/>
      <c r="RN36" s="15"/>
      <c r="RO36" s="15"/>
      <c r="RP36" s="15"/>
      <c r="RQ36" s="15"/>
      <c r="RR36" s="15"/>
      <c r="RS36" s="15"/>
      <c r="RT36" s="15"/>
      <c r="RU36" s="15"/>
      <c r="RV36" s="15"/>
      <c r="RW36" s="15"/>
      <c r="RX36" s="15"/>
      <c r="RY36" s="15"/>
      <c r="RZ36" s="15"/>
      <c r="SA36" s="15"/>
      <c r="SB36" s="15"/>
      <c r="SC36" s="15"/>
      <c r="SD36" s="15"/>
      <c r="SE36" s="15"/>
      <c r="SF36" s="15"/>
      <c r="SG36" s="15"/>
      <c r="SH36" s="15"/>
      <c r="SI36" s="15"/>
      <c r="SJ36" s="15"/>
      <c r="SK36" s="15"/>
      <c r="SL36" s="15"/>
      <c r="SM36" s="15"/>
      <c r="SN36" s="15"/>
      <c r="SO36" s="15"/>
      <c r="SP36" s="15"/>
      <c r="SQ36" s="15"/>
      <c r="SR36" s="15"/>
      <c r="SS36" s="15"/>
      <c r="ST36" s="15"/>
      <c r="SU36" s="15"/>
      <c r="SV36" s="15"/>
      <c r="SW36" s="15"/>
      <c r="SX36" s="15"/>
      <c r="SY36" s="15"/>
      <c r="SZ36" s="15"/>
      <c r="TA36" s="15"/>
      <c r="TB36" s="15"/>
      <c r="TC36" s="15"/>
      <c r="TD36" s="15"/>
      <c r="TE36" s="15"/>
      <c r="TF36" s="15"/>
      <c r="TG36" s="15"/>
      <c r="TH36" s="15"/>
      <c r="TI36" s="15"/>
      <c r="TJ36" s="15"/>
      <c r="TK36" s="15"/>
      <c r="TL36" s="15"/>
      <c r="TM36" s="15"/>
      <c r="TN36" s="15"/>
      <c r="TO36" s="15"/>
      <c r="TP36" s="15"/>
      <c r="TQ36" s="15"/>
      <c r="TR36" s="15"/>
      <c r="TS36" s="15"/>
      <c r="TT36" s="15"/>
      <c r="TU36" s="15"/>
      <c r="TV36" s="15"/>
      <c r="TW36" s="15"/>
      <c r="TX36" s="15"/>
      <c r="TY36" s="15"/>
      <c r="TZ36" s="15"/>
      <c r="UA36" s="15"/>
      <c r="UB36" s="15"/>
      <c r="UC36" s="15"/>
      <c r="UD36" s="15"/>
      <c r="UE36" s="15"/>
      <c r="UF36" s="15"/>
      <c r="UG36" s="15"/>
      <c r="UH36" s="15"/>
      <c r="UI36" s="15"/>
      <c r="UJ36" s="15"/>
      <c r="UK36" s="15"/>
      <c r="UL36" s="15"/>
      <c r="UM36" s="15"/>
      <c r="UN36" s="15"/>
      <c r="UO36" s="15"/>
      <c r="UP36" s="15"/>
      <c r="UQ36" s="15"/>
      <c r="UR36" s="15"/>
      <c r="US36" s="15"/>
      <c r="UT36" s="15"/>
      <c r="UU36" s="15"/>
      <c r="UV36" s="15"/>
      <c r="UW36" s="15"/>
      <c r="UX36" s="15"/>
      <c r="UY36" s="15"/>
      <c r="UZ36" s="15"/>
      <c r="VA36" s="15"/>
      <c r="VB36" s="15"/>
      <c r="VC36" s="15"/>
      <c r="VD36" s="15"/>
      <c r="VE36" s="15"/>
      <c r="VF36" s="15"/>
      <c r="VG36" s="15"/>
      <c r="VH36" s="15"/>
      <c r="VI36" s="15"/>
      <c r="VJ36" s="15"/>
      <c r="VK36" s="15"/>
      <c r="VL36" s="15"/>
      <c r="VM36" s="15"/>
      <c r="VN36" s="15"/>
      <c r="VO36" s="15"/>
      <c r="VP36" s="15"/>
      <c r="VQ36" s="15"/>
      <c r="VR36" s="15"/>
      <c r="VS36" s="15"/>
      <c r="VT36" s="15"/>
      <c r="VU36" s="15"/>
      <c r="VV36" s="15"/>
      <c r="VW36" s="15"/>
      <c r="VX36" s="15"/>
      <c r="VY36" s="15"/>
      <c r="VZ36" s="15"/>
      <c r="WA36" s="15"/>
      <c r="WB36" s="15"/>
      <c r="WC36" s="15"/>
      <c r="WD36" s="15"/>
      <c r="WE36" s="15"/>
      <c r="WF36" s="15"/>
      <c r="WG36" s="15"/>
      <c r="WH36" s="15"/>
      <c r="WI36" s="15"/>
      <c r="WJ36" s="15"/>
      <c r="WK36" s="15"/>
      <c r="WL36" s="15"/>
      <c r="WM36" s="15"/>
      <c r="WN36" s="15"/>
      <c r="WO36" s="15"/>
      <c r="WP36" s="15"/>
      <c r="WQ36" s="15"/>
      <c r="WR36" s="15"/>
      <c r="WS36" s="15"/>
      <c r="WT36" s="15"/>
      <c r="WU36" s="15"/>
      <c r="WV36" s="15"/>
      <c r="WW36" s="15"/>
      <c r="WX36" s="15"/>
      <c r="WY36" s="15"/>
      <c r="WZ36" s="15"/>
      <c r="XA36" s="15"/>
      <c r="XB36" s="15"/>
      <c r="XC36" s="15"/>
      <c r="XD36" s="15"/>
      <c r="XE36" s="15"/>
      <c r="XF36" s="15"/>
      <c r="XG36" s="15"/>
      <c r="XH36" s="15"/>
      <c r="XI36" s="15"/>
      <c r="XJ36" s="15"/>
      <c r="XK36" s="15"/>
      <c r="XL36" s="15"/>
      <c r="XM36" s="15"/>
      <c r="XN36" s="15"/>
      <c r="XO36" s="15"/>
      <c r="XP36" s="15"/>
      <c r="XQ36" s="15"/>
      <c r="XR36" s="15"/>
      <c r="XS36" s="15"/>
      <c r="XT36" s="15"/>
      <c r="XU36" s="15"/>
      <c r="XV36" s="15"/>
      <c r="XW36" s="15"/>
      <c r="XX36" s="15"/>
      <c r="XY36" s="15"/>
      <c r="XZ36" s="15"/>
      <c r="YA36" s="15"/>
      <c r="YB36" s="15"/>
      <c r="YC36" s="15"/>
      <c r="YD36" s="15"/>
      <c r="YE36" s="15"/>
      <c r="YF36" s="15"/>
      <c r="YG36" s="15"/>
      <c r="YH36" s="15"/>
      <c r="YI36" s="15"/>
      <c r="YJ36" s="15"/>
      <c r="YK36" s="15"/>
      <c r="YL36" s="15"/>
      <c r="YM36" s="15"/>
      <c r="YN36" s="15"/>
      <c r="YO36" s="15"/>
      <c r="YP36" s="15"/>
      <c r="YQ36" s="15"/>
      <c r="YR36" s="15"/>
      <c r="YS36" s="15"/>
      <c r="YT36" s="15"/>
      <c r="YU36" s="15"/>
      <c r="YV36" s="15"/>
      <c r="YW36" s="15"/>
      <c r="YX36" s="15"/>
      <c r="YY36" s="15"/>
      <c r="YZ36" s="15"/>
      <c r="ZA36" s="15"/>
      <c r="ZB36" s="15"/>
      <c r="ZC36" s="15"/>
      <c r="ZD36" s="15"/>
      <c r="ZE36" s="15"/>
      <c r="ZF36" s="15"/>
      <c r="ZG36" s="15"/>
      <c r="ZH36" s="15"/>
      <c r="ZI36" s="15"/>
      <c r="ZJ36" s="15"/>
      <c r="ZK36" s="15"/>
      <c r="ZL36" s="15"/>
      <c r="ZM36" s="15"/>
      <c r="ZN36" s="15"/>
      <c r="ZO36" s="15"/>
      <c r="ZP36" s="15"/>
      <c r="ZQ36" s="15"/>
      <c r="ZR36" s="15"/>
      <c r="ZS36" s="15"/>
      <c r="ZT36" s="15"/>
      <c r="ZU36" s="15"/>
      <c r="ZV36" s="15"/>
      <c r="ZW36" s="15"/>
      <c r="ZX36" s="15"/>
      <c r="ZY36" s="15"/>
      <c r="ZZ36" s="15"/>
      <c r="AAA36" s="15"/>
      <c r="AAB36" s="15"/>
      <c r="AAC36" s="15"/>
      <c r="AAD36" s="15"/>
      <c r="AAE36" s="15"/>
      <c r="AAF36" s="15"/>
      <c r="AAG36" s="15"/>
      <c r="AAH36" s="15"/>
      <c r="AAI36" s="15"/>
      <c r="AAJ36" s="15"/>
      <c r="AAK36" s="15"/>
      <c r="AAL36" s="15"/>
      <c r="AAM36" s="15"/>
      <c r="AAN36" s="15"/>
      <c r="AAO36" s="15"/>
      <c r="AAP36" s="15"/>
      <c r="AAQ36" s="15"/>
      <c r="AAR36" s="15"/>
      <c r="AAS36" s="15"/>
      <c r="AAT36" s="15"/>
      <c r="AAU36" s="15"/>
      <c r="AAV36" s="15"/>
      <c r="AAW36" s="15"/>
      <c r="AAX36" s="15"/>
      <c r="AAY36" s="15"/>
      <c r="AAZ36" s="15"/>
      <c r="ABA36" s="15"/>
      <c r="ABB36" s="15"/>
      <c r="ABC36" s="15"/>
      <c r="ABD36" s="15"/>
      <c r="ABE36" s="15"/>
      <c r="ABF36" s="15"/>
      <c r="ABG36" s="15"/>
      <c r="ABH36" s="15"/>
      <c r="ABI36" s="15"/>
      <c r="ABJ36" s="15"/>
      <c r="ABK36" s="15"/>
      <c r="ABL36" s="15"/>
      <c r="ABM36" s="15"/>
      <c r="ABN36" s="15"/>
      <c r="ABO36" s="15"/>
      <c r="ABP36" s="15"/>
      <c r="ABQ36" s="15"/>
      <c r="ABR36" s="15"/>
      <c r="ABS36" s="15"/>
      <c r="ABT36" s="15"/>
      <c r="ABU36" s="15"/>
      <c r="ABV36" s="15"/>
      <c r="ABW36" s="15"/>
      <c r="ABX36" s="15"/>
      <c r="ABY36" s="15"/>
      <c r="ABZ36" s="15"/>
      <c r="ACA36" s="15"/>
      <c r="ACB36" s="15"/>
      <c r="ACC36" s="15"/>
      <c r="ACD36" s="15"/>
      <c r="ACE36" s="15"/>
      <c r="ACF36" s="15"/>
      <c r="ACG36" s="15"/>
      <c r="ACH36" s="15"/>
      <c r="ACI36" s="15"/>
      <c r="ACJ36" s="15"/>
      <c r="ACK36" s="15"/>
      <c r="ACL36" s="15"/>
      <c r="ACM36" s="15"/>
      <c r="ACN36" s="15"/>
      <c r="ACO36" s="15"/>
      <c r="ACP36" s="15"/>
      <c r="ACQ36" s="15"/>
      <c r="ACR36" s="15"/>
      <c r="ACS36" s="15"/>
      <c r="ACT36" s="15"/>
      <c r="ACU36" s="15"/>
      <c r="ACV36" s="15"/>
      <c r="ACW36" s="15"/>
      <c r="ACX36" s="15"/>
      <c r="ACY36" s="15"/>
      <c r="ACZ36" s="15"/>
    </row>
    <row r="37" spans="1:780">
      <c r="C37" s="40">
        <f>SUM(PT!D47)</f>
        <v>9</v>
      </c>
      <c r="D37" s="40">
        <f t="shared" si="775"/>
        <v>1.29</v>
      </c>
      <c r="E37" s="40">
        <f>SUM(PT!C47)</f>
        <v>135</v>
      </c>
      <c r="F37" s="41">
        <f t="shared" si="776"/>
        <v>174.15</v>
      </c>
      <c r="G37" s="41">
        <f t="shared" si="777"/>
        <v>150.134715</v>
      </c>
      <c r="H37" s="41">
        <f t="shared" si="778"/>
        <v>131.431005</v>
      </c>
      <c r="I37" s="41">
        <f t="shared" si="779"/>
        <v>116.48893500000001</v>
      </c>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5"/>
      <c r="BH37" s="15"/>
      <c r="BI37" s="15"/>
      <c r="BJ37" s="15"/>
      <c r="BK37" s="15"/>
      <c r="BL37" s="15"/>
      <c r="BM37" s="15"/>
      <c r="BN37" s="15"/>
      <c r="BO37" s="15"/>
      <c r="BP37" s="15"/>
      <c r="BQ37" s="15"/>
      <c r="BR37" s="15"/>
      <c r="BS37" s="15"/>
      <c r="BT37" s="15"/>
      <c r="BU37" s="15"/>
      <c r="BV37" s="15"/>
      <c r="BW37" s="15"/>
      <c r="BX37" s="15"/>
      <c r="BY37" s="15"/>
      <c r="BZ37" s="15"/>
      <c r="CA37" s="15"/>
      <c r="CB37" s="15"/>
      <c r="CC37" s="15"/>
      <c r="CD37" s="15"/>
      <c r="CE37" s="15"/>
      <c r="CF37" s="15"/>
      <c r="CG37" s="15"/>
      <c r="CH37" s="15"/>
      <c r="CI37" s="15"/>
      <c r="CJ37" s="15"/>
      <c r="CK37" s="15"/>
      <c r="CL37" s="15"/>
      <c r="CM37" s="15"/>
      <c r="CN37" s="15"/>
      <c r="CO37" s="15"/>
      <c r="CP37" s="15"/>
      <c r="CQ37" s="15"/>
      <c r="CR37" s="15"/>
      <c r="CS37" s="15"/>
      <c r="CT37" s="15"/>
      <c r="CU37" s="15"/>
      <c r="CV37" s="15"/>
      <c r="CW37" s="15"/>
      <c r="CX37" s="15"/>
      <c r="CY37" s="15"/>
      <c r="CZ37" s="15"/>
      <c r="DA37" s="15"/>
      <c r="DB37" s="15"/>
      <c r="DC37" s="15"/>
      <c r="DD37" s="15"/>
      <c r="DE37" s="15"/>
      <c r="DF37" s="15"/>
      <c r="DG37" s="15"/>
      <c r="DH37" s="15"/>
      <c r="DI37" s="15"/>
      <c r="DJ37" s="15"/>
      <c r="DK37" s="15"/>
      <c r="DL37" s="15"/>
      <c r="DM37" s="15"/>
      <c r="DN37" s="15"/>
      <c r="DO37" s="15"/>
      <c r="DP37" s="15"/>
      <c r="DQ37" s="15"/>
      <c r="DR37" s="15"/>
      <c r="DS37" s="15"/>
      <c r="DT37" s="15"/>
      <c r="DU37" s="15"/>
      <c r="DV37" s="15"/>
      <c r="DW37" s="15"/>
      <c r="DX37" s="15"/>
      <c r="DY37" s="15"/>
      <c r="DZ37" s="15"/>
      <c r="EA37" s="15"/>
      <c r="EB37" s="15"/>
      <c r="EC37" s="15"/>
      <c r="ED37" s="15"/>
      <c r="EE37" s="15"/>
      <c r="EF37" s="15"/>
      <c r="EG37" s="15"/>
      <c r="EH37" s="15"/>
      <c r="EI37" s="15"/>
      <c r="EJ37" s="15"/>
      <c r="EK37" s="15"/>
      <c r="EL37" s="15"/>
      <c r="EM37" s="15"/>
      <c r="EN37" s="15"/>
      <c r="EO37" s="15"/>
      <c r="EP37" s="15"/>
      <c r="EQ37" s="15"/>
      <c r="ER37" s="15"/>
      <c r="ES37" s="15"/>
      <c r="ET37" s="15"/>
      <c r="EU37" s="15"/>
      <c r="EV37" s="15"/>
      <c r="EW37" s="15"/>
      <c r="EX37" s="15"/>
      <c r="EY37" s="15"/>
      <c r="EZ37" s="15"/>
      <c r="FA37" s="15"/>
      <c r="FB37" s="15"/>
      <c r="FC37" s="15"/>
      <c r="FD37" s="15"/>
      <c r="FE37" s="15"/>
      <c r="FF37" s="15"/>
      <c r="FG37" s="15"/>
      <c r="FH37" s="15"/>
      <c r="FI37" s="15"/>
      <c r="FJ37" s="15"/>
      <c r="FK37" s="15"/>
      <c r="FL37" s="15"/>
      <c r="FM37" s="15"/>
      <c r="FN37" s="15"/>
      <c r="FO37" s="15"/>
      <c r="FP37" s="15"/>
      <c r="FQ37" s="15"/>
      <c r="FR37" s="15"/>
      <c r="FS37" s="15"/>
      <c r="FT37" s="15"/>
      <c r="FU37" s="15"/>
      <c r="FV37" s="15"/>
      <c r="FW37" s="15"/>
      <c r="FX37" s="15"/>
      <c r="FY37" s="15"/>
      <c r="FZ37" s="15"/>
      <c r="GA37" s="15"/>
      <c r="GB37" s="15"/>
      <c r="GC37" s="15"/>
      <c r="GD37" s="15"/>
      <c r="GE37" s="15"/>
      <c r="GF37" s="15"/>
      <c r="GG37" s="15"/>
      <c r="GH37" s="15"/>
      <c r="GI37" s="15"/>
      <c r="GJ37" s="15"/>
      <c r="GK37" s="15"/>
      <c r="GL37" s="15"/>
      <c r="GM37" s="15"/>
      <c r="GN37" s="15"/>
      <c r="GO37" s="15"/>
      <c r="GP37" s="15"/>
      <c r="GQ37" s="15"/>
      <c r="GR37" s="15"/>
      <c r="GS37" s="15"/>
      <c r="GT37" s="15"/>
      <c r="GU37" s="15"/>
      <c r="GV37" s="15"/>
      <c r="GW37" s="15"/>
      <c r="GX37" s="15"/>
      <c r="GY37" s="15"/>
      <c r="GZ37" s="15"/>
      <c r="HA37" s="15"/>
      <c r="HB37" s="15"/>
      <c r="HC37" s="15"/>
      <c r="HD37" s="15"/>
      <c r="HE37" s="15"/>
      <c r="HF37" s="15"/>
      <c r="HG37" s="15"/>
      <c r="HH37" s="15"/>
      <c r="HI37" s="15"/>
      <c r="HJ37" s="15"/>
      <c r="HK37" s="15"/>
      <c r="HL37" s="15"/>
      <c r="HM37" s="15"/>
      <c r="HN37" s="15"/>
      <c r="HO37" s="15"/>
      <c r="HP37" s="15"/>
      <c r="HQ37" s="15"/>
      <c r="HR37" s="15"/>
      <c r="HS37" s="15"/>
      <c r="HT37" s="15"/>
      <c r="HU37" s="15"/>
      <c r="HV37" s="15"/>
      <c r="HW37" s="15"/>
      <c r="HX37" s="15"/>
      <c r="HY37" s="15"/>
      <c r="HZ37" s="15"/>
      <c r="IA37" s="15"/>
      <c r="IB37" s="15"/>
      <c r="IC37" s="15"/>
      <c r="ID37" s="15"/>
      <c r="IE37" s="15"/>
      <c r="IF37" s="15"/>
      <c r="IG37" s="15"/>
      <c r="IH37" s="15"/>
      <c r="II37" s="15"/>
      <c r="IJ37" s="15"/>
      <c r="IK37" s="15"/>
      <c r="IL37" s="15"/>
      <c r="IM37" s="15"/>
      <c r="IN37" s="15"/>
      <c r="IO37" s="15"/>
      <c r="IP37" s="15"/>
      <c r="IQ37" s="15"/>
      <c r="IR37" s="15"/>
      <c r="IS37" s="15"/>
      <c r="IT37" s="15"/>
      <c r="IU37" s="15"/>
      <c r="IV37" s="15"/>
      <c r="IW37" s="15"/>
      <c r="IX37" s="15"/>
      <c r="IY37" s="15"/>
      <c r="IZ37" s="15"/>
      <c r="JA37" s="15"/>
      <c r="JB37" s="15"/>
      <c r="JC37" s="15"/>
      <c r="JD37" s="15"/>
      <c r="JE37" s="15"/>
      <c r="JF37" s="15"/>
      <c r="JG37" s="15"/>
      <c r="JH37" s="15"/>
      <c r="JI37" s="15"/>
      <c r="JJ37" s="15"/>
      <c r="JK37" s="15"/>
      <c r="JL37" s="15"/>
      <c r="JM37" s="15"/>
      <c r="JN37" s="15"/>
      <c r="JO37" s="15"/>
      <c r="JP37" s="15"/>
      <c r="JQ37" s="15"/>
      <c r="JR37" s="15"/>
      <c r="JS37" s="15"/>
      <c r="JT37" s="15"/>
      <c r="JU37" s="15"/>
      <c r="JV37" s="15"/>
      <c r="JW37" s="15"/>
      <c r="JX37" s="15"/>
      <c r="JY37" s="15"/>
      <c r="JZ37" s="15"/>
      <c r="KA37" s="15"/>
      <c r="KB37" s="15"/>
      <c r="KC37" s="15"/>
      <c r="KD37" s="15"/>
      <c r="KE37" s="15"/>
      <c r="KF37" s="15"/>
      <c r="KG37" s="15"/>
      <c r="KH37" s="15"/>
      <c r="KI37" s="15"/>
      <c r="KJ37" s="15"/>
      <c r="KK37" s="15"/>
      <c r="KL37" s="15"/>
      <c r="KM37" s="15"/>
      <c r="KN37" s="15"/>
      <c r="KO37" s="15"/>
      <c r="KP37" s="15"/>
      <c r="KQ37" s="15"/>
      <c r="KR37" s="15"/>
      <c r="KS37" s="15"/>
      <c r="KT37" s="15"/>
      <c r="KU37" s="15"/>
      <c r="KV37" s="15"/>
      <c r="KW37" s="15"/>
      <c r="KX37" s="15"/>
      <c r="KY37" s="15"/>
      <c r="KZ37" s="15"/>
      <c r="LA37" s="15"/>
      <c r="LB37" s="15"/>
      <c r="LC37" s="15"/>
      <c r="LD37" s="15"/>
      <c r="LE37" s="15"/>
      <c r="LF37" s="15"/>
      <c r="LG37" s="15"/>
      <c r="LH37" s="15"/>
      <c r="LI37" s="15"/>
      <c r="LJ37" s="15"/>
      <c r="LK37" s="15"/>
      <c r="LL37" s="15"/>
      <c r="LM37" s="15"/>
      <c r="LN37" s="15"/>
      <c r="LO37" s="15"/>
      <c r="LP37" s="15"/>
      <c r="LQ37" s="15"/>
      <c r="LR37" s="15"/>
      <c r="LS37" s="15"/>
      <c r="LT37" s="15"/>
      <c r="LU37" s="15"/>
      <c r="LV37" s="15"/>
      <c r="LW37" s="15"/>
      <c r="LX37" s="15"/>
      <c r="LY37" s="15"/>
      <c r="LZ37" s="15"/>
      <c r="MA37" s="15"/>
      <c r="MB37" s="15"/>
      <c r="MC37" s="15"/>
      <c r="MD37" s="15"/>
      <c r="ME37" s="15"/>
      <c r="MF37" s="15"/>
      <c r="MG37" s="15"/>
      <c r="MH37" s="15"/>
      <c r="MI37" s="15"/>
      <c r="MJ37" s="15"/>
      <c r="MK37" s="15"/>
      <c r="ML37" s="15"/>
      <c r="MM37" s="15"/>
      <c r="MN37" s="15"/>
      <c r="MO37" s="15"/>
      <c r="MP37" s="15"/>
      <c r="MQ37" s="15"/>
      <c r="MR37" s="15"/>
      <c r="MS37" s="15"/>
      <c r="MT37" s="15"/>
      <c r="MU37" s="15"/>
      <c r="MV37" s="15"/>
      <c r="MW37" s="15"/>
      <c r="MX37" s="15"/>
      <c r="MY37" s="15"/>
      <c r="MZ37" s="15"/>
      <c r="NA37" s="15"/>
      <c r="NB37" s="15"/>
      <c r="NC37" s="15"/>
      <c r="ND37" s="15"/>
      <c r="NE37" s="15"/>
      <c r="NF37" s="15"/>
      <c r="NG37" s="15"/>
      <c r="NH37" s="15"/>
      <c r="NI37" s="15"/>
      <c r="NJ37" s="15"/>
      <c r="NK37" s="15"/>
      <c r="NL37" s="15"/>
      <c r="NM37" s="15"/>
      <c r="NN37" s="15"/>
      <c r="NO37" s="15"/>
      <c r="NP37" s="15"/>
      <c r="NQ37" s="15"/>
      <c r="NR37" s="15"/>
      <c r="NS37" s="15"/>
      <c r="NT37" s="15"/>
      <c r="NU37" s="15"/>
      <c r="NV37" s="15"/>
      <c r="NW37" s="15"/>
      <c r="NX37" s="15"/>
      <c r="NY37" s="15"/>
      <c r="NZ37" s="15"/>
      <c r="OA37" s="15"/>
      <c r="OB37" s="15"/>
      <c r="OC37" s="15"/>
      <c r="OD37" s="15"/>
      <c r="OE37" s="15"/>
      <c r="OF37" s="15"/>
      <c r="OG37" s="15"/>
      <c r="OH37" s="15"/>
      <c r="OI37" s="15"/>
      <c r="OJ37" s="15"/>
      <c r="OK37" s="15"/>
      <c r="OL37" s="15"/>
      <c r="OM37" s="15"/>
      <c r="ON37" s="15"/>
      <c r="OO37" s="15"/>
      <c r="OP37" s="15"/>
      <c r="OQ37" s="15"/>
      <c r="OR37" s="15"/>
      <c r="OS37" s="15"/>
      <c r="OT37" s="15"/>
      <c r="OU37" s="15"/>
      <c r="OV37" s="15"/>
      <c r="OW37" s="15"/>
      <c r="OX37" s="15"/>
      <c r="OY37" s="15"/>
      <c r="OZ37" s="15"/>
      <c r="PA37" s="15"/>
      <c r="PB37" s="15"/>
      <c r="PC37" s="15"/>
      <c r="PD37" s="15"/>
      <c r="PE37" s="15"/>
      <c r="PF37" s="15"/>
      <c r="PG37" s="15"/>
      <c r="PH37" s="15"/>
      <c r="PI37" s="15"/>
      <c r="PJ37" s="15"/>
      <c r="PK37" s="15"/>
      <c r="PL37" s="15"/>
      <c r="PM37" s="15"/>
      <c r="PN37" s="15"/>
      <c r="PO37" s="15"/>
      <c r="PP37" s="15"/>
      <c r="PQ37" s="15"/>
      <c r="PR37" s="15"/>
      <c r="PS37" s="15"/>
      <c r="PT37" s="15"/>
      <c r="PU37" s="15"/>
      <c r="PV37" s="15"/>
      <c r="PW37" s="15"/>
      <c r="PX37" s="15"/>
      <c r="PY37" s="15"/>
      <c r="PZ37" s="15"/>
      <c r="QA37" s="15"/>
      <c r="QB37" s="15"/>
      <c r="QC37" s="15"/>
      <c r="QD37" s="15"/>
      <c r="QE37" s="15"/>
      <c r="QF37" s="15"/>
      <c r="QG37" s="15"/>
      <c r="QH37" s="15"/>
      <c r="QI37" s="15"/>
      <c r="QJ37" s="15"/>
      <c r="QK37" s="15"/>
      <c r="QL37" s="15"/>
      <c r="QM37" s="15"/>
      <c r="QN37" s="15"/>
      <c r="QO37" s="15"/>
      <c r="QP37" s="15"/>
      <c r="QQ37" s="15"/>
      <c r="QR37" s="15"/>
      <c r="QS37" s="15"/>
      <c r="QT37" s="15"/>
      <c r="QU37" s="15"/>
      <c r="QV37" s="15"/>
      <c r="QW37" s="15"/>
      <c r="QX37" s="15"/>
      <c r="QY37" s="15"/>
      <c r="QZ37" s="15"/>
      <c r="RA37" s="15"/>
      <c r="RB37" s="15"/>
      <c r="RC37" s="15"/>
      <c r="RD37" s="15"/>
      <c r="RE37" s="15"/>
      <c r="RF37" s="15"/>
      <c r="RG37" s="15"/>
      <c r="RH37" s="15"/>
      <c r="RI37" s="15"/>
      <c r="RJ37" s="15"/>
      <c r="RK37" s="15"/>
      <c r="RL37" s="15"/>
      <c r="RM37" s="15"/>
      <c r="RN37" s="15"/>
      <c r="RO37" s="15"/>
      <c r="RP37" s="15"/>
      <c r="RQ37" s="15"/>
      <c r="RR37" s="15"/>
      <c r="RS37" s="15"/>
      <c r="RT37" s="15"/>
      <c r="RU37" s="15"/>
      <c r="RV37" s="15"/>
      <c r="RW37" s="15"/>
      <c r="RX37" s="15"/>
      <c r="RY37" s="15"/>
      <c r="RZ37" s="15"/>
      <c r="SA37" s="15"/>
      <c r="SB37" s="15"/>
      <c r="SC37" s="15"/>
      <c r="SD37" s="15"/>
      <c r="SE37" s="15"/>
      <c r="SF37" s="15"/>
      <c r="SG37" s="15"/>
      <c r="SH37" s="15"/>
      <c r="SI37" s="15"/>
      <c r="SJ37" s="15"/>
      <c r="SK37" s="15"/>
      <c r="SL37" s="15"/>
      <c r="SM37" s="15"/>
      <c r="SN37" s="15"/>
      <c r="SO37" s="15"/>
      <c r="SP37" s="15"/>
      <c r="SQ37" s="15"/>
      <c r="SR37" s="15"/>
      <c r="SS37" s="15"/>
      <c r="ST37" s="15"/>
      <c r="SU37" s="15"/>
      <c r="SV37" s="15"/>
      <c r="SW37" s="15"/>
      <c r="SX37" s="15"/>
      <c r="SY37" s="15"/>
      <c r="SZ37" s="15"/>
      <c r="TA37" s="15"/>
      <c r="TB37" s="15"/>
      <c r="TC37" s="15"/>
      <c r="TD37" s="15"/>
      <c r="TE37" s="15"/>
      <c r="TF37" s="15"/>
      <c r="TG37" s="15"/>
      <c r="TH37" s="15"/>
      <c r="TI37" s="15"/>
      <c r="TJ37" s="15"/>
      <c r="TK37" s="15"/>
      <c r="TL37" s="15"/>
      <c r="TM37" s="15"/>
      <c r="TN37" s="15"/>
      <c r="TO37" s="15"/>
      <c r="TP37" s="15"/>
      <c r="TQ37" s="15"/>
      <c r="TR37" s="15"/>
      <c r="TS37" s="15"/>
      <c r="TT37" s="15"/>
      <c r="TU37" s="15"/>
      <c r="TV37" s="15"/>
      <c r="TW37" s="15"/>
      <c r="TX37" s="15"/>
      <c r="TY37" s="15"/>
      <c r="TZ37" s="15"/>
      <c r="UA37" s="15"/>
      <c r="UB37" s="15"/>
      <c r="UC37" s="15"/>
      <c r="UD37" s="15"/>
      <c r="UE37" s="15"/>
      <c r="UF37" s="15"/>
      <c r="UG37" s="15"/>
      <c r="UH37" s="15"/>
      <c r="UI37" s="15"/>
      <c r="UJ37" s="15"/>
      <c r="UK37" s="15"/>
      <c r="UL37" s="15"/>
      <c r="UM37" s="15"/>
      <c r="UN37" s="15"/>
      <c r="UO37" s="15"/>
      <c r="UP37" s="15"/>
      <c r="UQ37" s="15"/>
      <c r="UR37" s="15"/>
      <c r="US37" s="15"/>
      <c r="UT37" s="15"/>
      <c r="UU37" s="15"/>
      <c r="UV37" s="15"/>
      <c r="UW37" s="15"/>
      <c r="UX37" s="15"/>
      <c r="UY37" s="15"/>
      <c r="UZ37" s="15"/>
      <c r="VA37" s="15"/>
      <c r="VB37" s="15"/>
      <c r="VC37" s="15"/>
      <c r="VD37" s="15"/>
      <c r="VE37" s="15"/>
      <c r="VF37" s="15"/>
      <c r="VG37" s="15"/>
      <c r="VH37" s="15"/>
      <c r="VI37" s="15"/>
      <c r="VJ37" s="15"/>
      <c r="VK37" s="15"/>
      <c r="VL37" s="15"/>
      <c r="VM37" s="15"/>
      <c r="VN37" s="15"/>
      <c r="VO37" s="15"/>
      <c r="VP37" s="15"/>
      <c r="VQ37" s="15"/>
      <c r="VR37" s="15"/>
      <c r="VS37" s="15"/>
      <c r="VT37" s="15"/>
      <c r="VU37" s="15"/>
      <c r="VV37" s="15"/>
      <c r="VW37" s="15"/>
      <c r="VX37" s="15"/>
      <c r="VY37" s="15"/>
      <c r="VZ37" s="15"/>
      <c r="WA37" s="15"/>
      <c r="WB37" s="15"/>
      <c r="WC37" s="15"/>
      <c r="WD37" s="15"/>
      <c r="WE37" s="15"/>
      <c r="WF37" s="15"/>
      <c r="WG37" s="15"/>
      <c r="WH37" s="15"/>
      <c r="WI37" s="15"/>
      <c r="WJ37" s="15"/>
      <c r="WK37" s="15"/>
      <c r="WL37" s="15"/>
      <c r="WM37" s="15"/>
      <c r="WN37" s="15"/>
      <c r="WO37" s="15"/>
      <c r="WP37" s="15"/>
      <c r="WQ37" s="15"/>
      <c r="WR37" s="15"/>
      <c r="WS37" s="15"/>
      <c r="WT37" s="15"/>
      <c r="WU37" s="15"/>
      <c r="WV37" s="15"/>
      <c r="WW37" s="15"/>
      <c r="WX37" s="15"/>
      <c r="WY37" s="15"/>
      <c r="WZ37" s="15"/>
      <c r="XA37" s="15"/>
      <c r="XB37" s="15"/>
      <c r="XC37" s="15"/>
      <c r="XD37" s="15"/>
      <c r="XE37" s="15"/>
      <c r="XF37" s="15"/>
      <c r="XG37" s="15"/>
      <c r="XH37" s="15"/>
      <c r="XI37" s="15"/>
      <c r="XJ37" s="15"/>
      <c r="XK37" s="15"/>
      <c r="XL37" s="15"/>
      <c r="XM37" s="15"/>
      <c r="XN37" s="15"/>
      <c r="XO37" s="15"/>
      <c r="XP37" s="15"/>
      <c r="XQ37" s="15"/>
      <c r="XR37" s="15"/>
      <c r="XS37" s="15"/>
      <c r="XT37" s="15"/>
      <c r="XU37" s="15"/>
      <c r="XV37" s="15"/>
      <c r="XW37" s="15"/>
      <c r="XX37" s="15"/>
      <c r="XY37" s="15"/>
      <c r="XZ37" s="15"/>
      <c r="YA37" s="15"/>
      <c r="YB37" s="15"/>
      <c r="YC37" s="15"/>
      <c r="YD37" s="15"/>
      <c r="YE37" s="15"/>
      <c r="YF37" s="15"/>
      <c r="YG37" s="15"/>
      <c r="YH37" s="15"/>
      <c r="YI37" s="15"/>
      <c r="YJ37" s="15"/>
      <c r="YK37" s="15"/>
      <c r="YL37" s="15"/>
      <c r="YM37" s="15"/>
      <c r="YN37" s="15"/>
      <c r="YO37" s="15"/>
      <c r="YP37" s="15"/>
      <c r="YQ37" s="15"/>
      <c r="YR37" s="15"/>
      <c r="YS37" s="15"/>
      <c r="YT37" s="15"/>
      <c r="YU37" s="15"/>
      <c r="YV37" s="15"/>
      <c r="YW37" s="15"/>
      <c r="YX37" s="15"/>
      <c r="YY37" s="15"/>
      <c r="YZ37" s="15"/>
      <c r="ZA37" s="15"/>
      <c r="ZB37" s="15"/>
      <c r="ZC37" s="15"/>
      <c r="ZD37" s="15"/>
      <c r="ZE37" s="15"/>
      <c r="ZF37" s="15"/>
      <c r="ZG37" s="15"/>
      <c r="ZH37" s="15"/>
      <c r="ZI37" s="15"/>
      <c r="ZJ37" s="15"/>
      <c r="ZK37" s="15"/>
      <c r="ZL37" s="15"/>
      <c r="ZM37" s="15"/>
      <c r="ZN37" s="15"/>
      <c r="ZO37" s="15"/>
      <c r="ZP37" s="15"/>
      <c r="ZQ37" s="15"/>
      <c r="ZR37" s="15"/>
      <c r="ZS37" s="15"/>
      <c r="ZT37" s="15"/>
      <c r="ZU37" s="15"/>
      <c r="ZV37" s="15"/>
      <c r="ZW37" s="15"/>
      <c r="ZX37" s="15"/>
      <c r="ZY37" s="15"/>
      <c r="ZZ37" s="15"/>
      <c r="AAA37" s="15"/>
      <c r="AAB37" s="15"/>
      <c r="AAC37" s="15"/>
      <c r="AAD37" s="15"/>
      <c r="AAE37" s="15"/>
      <c r="AAF37" s="15"/>
      <c r="AAG37" s="15"/>
      <c r="AAH37" s="15"/>
      <c r="AAI37" s="15"/>
      <c r="AAJ37" s="15"/>
      <c r="AAK37" s="15"/>
      <c r="AAL37" s="15"/>
      <c r="AAM37" s="15"/>
      <c r="AAN37" s="15"/>
      <c r="AAO37" s="15"/>
      <c r="AAP37" s="15"/>
      <c r="AAQ37" s="15"/>
      <c r="AAR37" s="15"/>
      <c r="AAS37" s="15"/>
      <c r="AAT37" s="15"/>
      <c r="AAU37" s="15"/>
      <c r="AAV37" s="15"/>
      <c r="AAW37" s="15"/>
      <c r="AAX37" s="15"/>
      <c r="AAY37" s="15"/>
      <c r="AAZ37" s="15"/>
      <c r="ABA37" s="15"/>
      <c r="ABB37" s="15"/>
      <c r="ABC37" s="15"/>
      <c r="ABD37" s="15"/>
      <c r="ABE37" s="15"/>
      <c r="ABF37" s="15"/>
      <c r="ABG37" s="15"/>
      <c r="ABH37" s="15"/>
      <c r="ABI37" s="15"/>
      <c r="ABJ37" s="15"/>
      <c r="ABK37" s="15"/>
      <c r="ABL37" s="15"/>
      <c r="ABM37" s="15"/>
      <c r="ABN37" s="15"/>
      <c r="ABO37" s="15"/>
      <c r="ABP37" s="15"/>
      <c r="ABQ37" s="15"/>
      <c r="ABR37" s="15"/>
      <c r="ABS37" s="15"/>
      <c r="ABT37" s="15"/>
      <c r="ABU37" s="15"/>
      <c r="ABV37" s="15"/>
      <c r="ABW37" s="15"/>
      <c r="ABX37" s="15"/>
      <c r="ABY37" s="15"/>
      <c r="ABZ37" s="15"/>
      <c r="ACA37" s="15"/>
      <c r="ACB37" s="15"/>
      <c r="ACC37" s="15"/>
      <c r="ACD37" s="15"/>
      <c r="ACE37" s="15"/>
      <c r="ACF37" s="15"/>
      <c r="ACG37" s="15"/>
      <c r="ACH37" s="15"/>
      <c r="ACI37" s="15"/>
      <c r="ACJ37" s="15"/>
      <c r="ACK37" s="15"/>
      <c r="ACL37" s="15"/>
      <c r="ACM37" s="15"/>
      <c r="ACN37" s="15"/>
      <c r="ACO37" s="15"/>
      <c r="ACP37" s="15"/>
      <c r="ACQ37" s="15"/>
      <c r="ACR37" s="15"/>
      <c r="ACS37" s="15"/>
      <c r="ACT37" s="15"/>
      <c r="ACU37" s="15"/>
      <c r="ACV37" s="15"/>
      <c r="ACW37" s="15"/>
      <c r="ACX37" s="15"/>
      <c r="ACY37" s="15"/>
      <c r="ACZ37" s="15"/>
    </row>
    <row r="38" spans="1:780">
      <c r="C38" s="40">
        <f>SUM(PT!D48)</f>
        <v>10</v>
      </c>
      <c r="D38" s="40">
        <f t="shared" si="775"/>
        <v>1.325</v>
      </c>
      <c r="E38" s="40">
        <f>SUM(PT!C48)</f>
        <v>135</v>
      </c>
      <c r="F38" s="41">
        <f t="shared" si="776"/>
        <v>178.875</v>
      </c>
      <c r="G38" s="41">
        <f t="shared" si="777"/>
        <v>154.20813749999999</v>
      </c>
      <c r="H38" s="41">
        <f t="shared" si="778"/>
        <v>134.9969625</v>
      </c>
      <c r="I38" s="41">
        <f t="shared" si="779"/>
        <v>119.64948750000001</v>
      </c>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c r="BG38" s="15"/>
      <c r="BH38" s="15"/>
      <c r="BI38" s="15"/>
      <c r="BJ38" s="15"/>
      <c r="BK38" s="15"/>
      <c r="BL38" s="15"/>
      <c r="BM38" s="15"/>
      <c r="BN38" s="15"/>
      <c r="BO38" s="15"/>
      <c r="BP38" s="15"/>
      <c r="BQ38" s="15"/>
      <c r="BR38" s="15"/>
      <c r="BS38" s="15"/>
      <c r="BT38" s="15"/>
      <c r="BU38" s="15"/>
      <c r="BV38" s="15"/>
      <c r="BW38" s="15"/>
      <c r="BX38" s="15"/>
      <c r="BY38" s="15"/>
      <c r="BZ38" s="15"/>
      <c r="CA38" s="15"/>
      <c r="CB38" s="15"/>
      <c r="CC38" s="15"/>
      <c r="CD38" s="15"/>
      <c r="CE38" s="15"/>
      <c r="CF38" s="15"/>
      <c r="CG38" s="15"/>
      <c r="CH38" s="15"/>
      <c r="CI38" s="15"/>
      <c r="CJ38" s="15"/>
      <c r="CK38" s="15"/>
      <c r="CL38" s="15"/>
      <c r="CM38" s="15"/>
      <c r="CN38" s="15"/>
      <c r="CO38" s="15"/>
      <c r="CP38" s="15"/>
      <c r="CQ38" s="15"/>
      <c r="CR38" s="15"/>
      <c r="CS38" s="15"/>
      <c r="CT38" s="15"/>
      <c r="CU38" s="15"/>
      <c r="CV38" s="15"/>
      <c r="CW38" s="15"/>
      <c r="CX38" s="15"/>
      <c r="CY38" s="15"/>
      <c r="CZ38" s="15"/>
      <c r="DA38" s="15"/>
      <c r="DB38" s="15"/>
      <c r="DC38" s="15"/>
      <c r="DD38" s="15"/>
      <c r="DE38" s="15"/>
      <c r="DF38" s="15"/>
      <c r="DG38" s="15"/>
      <c r="DH38" s="15"/>
      <c r="DI38" s="15"/>
      <c r="DJ38" s="15"/>
      <c r="DK38" s="15"/>
      <c r="DL38" s="15"/>
      <c r="DM38" s="15"/>
      <c r="DN38" s="15"/>
      <c r="DO38" s="15"/>
      <c r="DP38" s="15"/>
      <c r="DQ38" s="15"/>
      <c r="DR38" s="15"/>
      <c r="DS38" s="15"/>
      <c r="DT38" s="15"/>
      <c r="DU38" s="15"/>
      <c r="DV38" s="15"/>
      <c r="DW38" s="15"/>
      <c r="DX38" s="15"/>
      <c r="DY38" s="15"/>
      <c r="DZ38" s="15"/>
      <c r="EA38" s="15"/>
      <c r="EB38" s="15"/>
      <c r="EC38" s="15"/>
      <c r="ED38" s="15"/>
      <c r="EE38" s="15"/>
      <c r="EF38" s="15"/>
      <c r="EG38" s="15"/>
      <c r="EH38" s="15"/>
      <c r="EI38" s="15"/>
      <c r="EJ38" s="15"/>
      <c r="EK38" s="15"/>
      <c r="EL38" s="15"/>
      <c r="EM38" s="15"/>
      <c r="EN38" s="15"/>
      <c r="EO38" s="15"/>
      <c r="EP38" s="15"/>
      <c r="EQ38" s="15"/>
      <c r="ER38" s="15"/>
      <c r="ES38" s="15"/>
      <c r="ET38" s="15"/>
      <c r="EU38" s="15"/>
      <c r="EV38" s="15"/>
      <c r="EW38" s="15"/>
      <c r="EX38" s="15"/>
      <c r="EY38" s="15"/>
      <c r="EZ38" s="15"/>
      <c r="FA38" s="15"/>
      <c r="FB38" s="15"/>
      <c r="FC38" s="15"/>
      <c r="FD38" s="15"/>
      <c r="FE38" s="15"/>
      <c r="FF38" s="15"/>
      <c r="FG38" s="15"/>
      <c r="FH38" s="15"/>
      <c r="FI38" s="15"/>
      <c r="FJ38" s="15"/>
      <c r="FK38" s="15"/>
      <c r="FL38" s="15"/>
      <c r="FM38" s="15"/>
      <c r="FN38" s="15"/>
      <c r="FO38" s="15"/>
      <c r="FP38" s="15"/>
      <c r="FQ38" s="15"/>
      <c r="FR38" s="15"/>
      <c r="FS38" s="15"/>
      <c r="FT38" s="15"/>
      <c r="FU38" s="15"/>
      <c r="FV38" s="15"/>
      <c r="FW38" s="15"/>
      <c r="FX38" s="15"/>
      <c r="FY38" s="15"/>
      <c r="FZ38" s="15"/>
      <c r="GA38" s="15"/>
      <c r="GB38" s="15"/>
      <c r="GC38" s="15"/>
      <c r="GD38" s="15"/>
      <c r="GE38" s="15"/>
      <c r="GF38" s="15"/>
      <c r="GG38" s="15"/>
      <c r="GH38" s="15"/>
      <c r="GI38" s="15"/>
      <c r="GJ38" s="15"/>
      <c r="GK38" s="15"/>
      <c r="GL38" s="15"/>
      <c r="GM38" s="15"/>
      <c r="GN38" s="15"/>
      <c r="GO38" s="15"/>
      <c r="GP38" s="15"/>
      <c r="GQ38" s="15"/>
      <c r="GR38" s="15"/>
      <c r="GS38" s="15"/>
      <c r="GT38" s="15"/>
      <c r="GU38" s="15"/>
      <c r="GV38" s="15"/>
      <c r="GW38" s="15"/>
      <c r="GX38" s="15"/>
      <c r="GY38" s="15"/>
      <c r="GZ38" s="15"/>
      <c r="HA38" s="15"/>
      <c r="HB38" s="15"/>
      <c r="HC38" s="15"/>
      <c r="HD38" s="15"/>
      <c r="HE38" s="15"/>
      <c r="HF38" s="15"/>
      <c r="HG38" s="15"/>
      <c r="HH38" s="15"/>
      <c r="HI38" s="15"/>
      <c r="HJ38" s="15"/>
      <c r="HK38" s="15"/>
      <c r="HL38" s="15"/>
      <c r="HM38" s="15"/>
      <c r="HN38" s="15"/>
      <c r="HO38" s="15"/>
      <c r="HP38" s="15"/>
      <c r="HQ38" s="15"/>
      <c r="HR38" s="15"/>
      <c r="HS38" s="15"/>
      <c r="HT38" s="15"/>
      <c r="HU38" s="15"/>
      <c r="HV38" s="15"/>
      <c r="HW38" s="15"/>
      <c r="HX38" s="15"/>
      <c r="HY38" s="15"/>
      <c r="HZ38" s="15"/>
      <c r="IA38" s="15"/>
      <c r="IB38" s="15"/>
      <c r="IC38" s="15"/>
      <c r="ID38" s="15"/>
      <c r="IE38" s="15"/>
      <c r="IF38" s="15"/>
      <c r="IG38" s="15"/>
      <c r="IH38" s="15"/>
      <c r="II38" s="15"/>
      <c r="IJ38" s="15"/>
      <c r="IK38" s="15"/>
      <c r="IL38" s="15"/>
      <c r="IM38" s="15"/>
      <c r="IN38" s="15"/>
      <c r="IO38" s="15"/>
      <c r="IP38" s="15"/>
      <c r="IQ38" s="15"/>
      <c r="IR38" s="15"/>
      <c r="IS38" s="15"/>
      <c r="IT38" s="15"/>
      <c r="IU38" s="15"/>
      <c r="IV38" s="15"/>
      <c r="IW38" s="15"/>
      <c r="IX38" s="15"/>
      <c r="IY38" s="15"/>
      <c r="IZ38" s="15"/>
      <c r="JA38" s="15"/>
      <c r="JB38" s="15"/>
      <c r="JC38" s="15"/>
      <c r="JD38" s="15"/>
      <c r="JE38" s="15"/>
      <c r="JF38" s="15"/>
      <c r="JG38" s="15"/>
      <c r="JH38" s="15"/>
      <c r="JI38" s="15"/>
      <c r="JJ38" s="15"/>
      <c r="JK38" s="15"/>
      <c r="JL38" s="15"/>
      <c r="JM38" s="15"/>
      <c r="JN38" s="15"/>
      <c r="JO38" s="15"/>
      <c r="JP38" s="15"/>
      <c r="JQ38" s="15"/>
      <c r="JR38" s="15"/>
      <c r="JS38" s="15"/>
      <c r="JT38" s="15"/>
      <c r="JU38" s="15"/>
      <c r="JV38" s="15"/>
      <c r="JW38" s="15"/>
      <c r="JX38" s="15"/>
      <c r="JY38" s="15"/>
      <c r="JZ38" s="15"/>
      <c r="KA38" s="15"/>
      <c r="KB38" s="15"/>
      <c r="KC38" s="15"/>
      <c r="KD38" s="15"/>
      <c r="KE38" s="15"/>
      <c r="KF38" s="15"/>
      <c r="KG38" s="15"/>
      <c r="KH38" s="15"/>
      <c r="KI38" s="15"/>
      <c r="KJ38" s="15"/>
      <c r="KK38" s="15"/>
      <c r="KL38" s="15"/>
      <c r="KM38" s="15"/>
      <c r="KN38" s="15"/>
      <c r="KO38" s="15"/>
      <c r="KP38" s="15"/>
      <c r="KQ38" s="15"/>
      <c r="KR38" s="15"/>
      <c r="KS38" s="15"/>
      <c r="KT38" s="15"/>
      <c r="KU38" s="15"/>
      <c r="KV38" s="15"/>
      <c r="KW38" s="15"/>
      <c r="KX38" s="15"/>
      <c r="KY38" s="15"/>
      <c r="KZ38" s="15"/>
      <c r="LA38" s="15"/>
      <c r="LB38" s="15"/>
      <c r="LC38" s="15"/>
      <c r="LD38" s="15"/>
      <c r="LE38" s="15"/>
      <c r="LF38" s="15"/>
      <c r="LG38" s="15"/>
      <c r="LH38" s="15"/>
      <c r="LI38" s="15"/>
      <c r="LJ38" s="15"/>
      <c r="LK38" s="15"/>
      <c r="LL38" s="15"/>
      <c r="LM38" s="15"/>
      <c r="LN38" s="15"/>
      <c r="LO38" s="15"/>
      <c r="LP38" s="15"/>
      <c r="LQ38" s="15"/>
      <c r="LR38" s="15"/>
      <c r="LS38" s="15"/>
      <c r="LT38" s="15"/>
      <c r="LU38" s="15"/>
      <c r="LV38" s="15"/>
      <c r="LW38" s="15"/>
      <c r="LX38" s="15"/>
      <c r="LY38" s="15"/>
      <c r="LZ38" s="15"/>
      <c r="MA38" s="15"/>
      <c r="MB38" s="15"/>
      <c r="MC38" s="15"/>
      <c r="MD38" s="15"/>
      <c r="ME38" s="15"/>
      <c r="MF38" s="15"/>
      <c r="MG38" s="15"/>
      <c r="MH38" s="15"/>
      <c r="MI38" s="15"/>
      <c r="MJ38" s="15"/>
      <c r="MK38" s="15"/>
      <c r="ML38" s="15"/>
      <c r="MM38" s="15"/>
      <c r="MN38" s="15"/>
      <c r="MO38" s="15"/>
      <c r="MP38" s="15"/>
      <c r="MQ38" s="15"/>
      <c r="MR38" s="15"/>
      <c r="MS38" s="15"/>
      <c r="MT38" s="15"/>
      <c r="MU38" s="15"/>
      <c r="MV38" s="15"/>
      <c r="MW38" s="15"/>
      <c r="MX38" s="15"/>
      <c r="MY38" s="15"/>
      <c r="MZ38" s="15"/>
      <c r="NA38" s="15"/>
      <c r="NB38" s="15"/>
      <c r="NC38" s="15"/>
      <c r="ND38" s="15"/>
      <c r="NE38" s="15"/>
      <c r="NF38" s="15"/>
      <c r="NG38" s="15"/>
      <c r="NH38" s="15"/>
      <c r="NI38" s="15"/>
      <c r="NJ38" s="15"/>
      <c r="NK38" s="15"/>
      <c r="NL38" s="15"/>
      <c r="NM38" s="15"/>
      <c r="NN38" s="15"/>
      <c r="NO38" s="15"/>
      <c r="NP38" s="15"/>
      <c r="NQ38" s="15"/>
      <c r="NR38" s="15"/>
      <c r="NS38" s="15"/>
      <c r="NT38" s="15"/>
      <c r="NU38" s="15"/>
      <c r="NV38" s="15"/>
      <c r="NW38" s="15"/>
      <c r="NX38" s="15"/>
      <c r="NY38" s="15"/>
      <c r="NZ38" s="15"/>
      <c r="OA38" s="15"/>
      <c r="OB38" s="15"/>
      <c r="OC38" s="15"/>
      <c r="OD38" s="15"/>
      <c r="OE38" s="15"/>
      <c r="OF38" s="15"/>
      <c r="OG38" s="15"/>
      <c r="OH38" s="15"/>
      <c r="OI38" s="15"/>
      <c r="OJ38" s="15"/>
      <c r="OK38" s="15"/>
      <c r="OL38" s="15"/>
      <c r="OM38" s="15"/>
      <c r="ON38" s="15"/>
      <c r="OO38" s="15"/>
      <c r="OP38" s="15"/>
      <c r="OQ38" s="15"/>
      <c r="OR38" s="15"/>
      <c r="OS38" s="15"/>
      <c r="OT38" s="15"/>
      <c r="OU38" s="15"/>
      <c r="OV38" s="15"/>
      <c r="OW38" s="15"/>
      <c r="OX38" s="15"/>
      <c r="OY38" s="15"/>
      <c r="OZ38" s="15"/>
      <c r="PA38" s="15"/>
      <c r="PB38" s="15"/>
      <c r="PC38" s="15"/>
      <c r="PD38" s="15"/>
      <c r="PE38" s="15"/>
      <c r="PF38" s="15"/>
      <c r="PG38" s="15"/>
      <c r="PH38" s="15"/>
      <c r="PI38" s="15"/>
      <c r="PJ38" s="15"/>
      <c r="PK38" s="15"/>
      <c r="PL38" s="15"/>
      <c r="PM38" s="15"/>
      <c r="PN38" s="15"/>
      <c r="PO38" s="15"/>
      <c r="PP38" s="15"/>
      <c r="PQ38" s="15"/>
      <c r="PR38" s="15"/>
      <c r="PS38" s="15"/>
      <c r="PT38" s="15"/>
      <c r="PU38" s="15"/>
      <c r="PV38" s="15"/>
      <c r="PW38" s="15"/>
      <c r="PX38" s="15"/>
      <c r="PY38" s="15"/>
      <c r="PZ38" s="15"/>
      <c r="QA38" s="15"/>
      <c r="QB38" s="15"/>
      <c r="QC38" s="15"/>
      <c r="QD38" s="15"/>
      <c r="QE38" s="15"/>
      <c r="QF38" s="15"/>
      <c r="QG38" s="15"/>
      <c r="QH38" s="15"/>
      <c r="QI38" s="15"/>
      <c r="QJ38" s="15"/>
      <c r="QK38" s="15"/>
      <c r="QL38" s="15"/>
      <c r="QM38" s="15"/>
      <c r="QN38" s="15"/>
      <c r="QO38" s="15"/>
      <c r="QP38" s="15"/>
      <c r="QQ38" s="15"/>
      <c r="QR38" s="15"/>
      <c r="QS38" s="15"/>
      <c r="QT38" s="15"/>
      <c r="QU38" s="15"/>
      <c r="QV38" s="15"/>
      <c r="QW38" s="15"/>
      <c r="QX38" s="15"/>
      <c r="QY38" s="15"/>
      <c r="QZ38" s="15"/>
      <c r="RA38" s="15"/>
      <c r="RB38" s="15"/>
      <c r="RC38" s="15"/>
      <c r="RD38" s="15"/>
      <c r="RE38" s="15"/>
      <c r="RF38" s="15"/>
      <c r="RG38" s="15"/>
      <c r="RH38" s="15"/>
      <c r="RI38" s="15"/>
      <c r="RJ38" s="15"/>
      <c r="RK38" s="15"/>
      <c r="RL38" s="15"/>
      <c r="RM38" s="15"/>
      <c r="RN38" s="15"/>
      <c r="RO38" s="15"/>
      <c r="RP38" s="15"/>
      <c r="RQ38" s="15"/>
      <c r="RR38" s="15"/>
      <c r="RS38" s="15"/>
      <c r="RT38" s="15"/>
      <c r="RU38" s="15"/>
      <c r="RV38" s="15"/>
      <c r="RW38" s="15"/>
      <c r="RX38" s="15"/>
      <c r="RY38" s="15"/>
      <c r="RZ38" s="15"/>
      <c r="SA38" s="15"/>
      <c r="SB38" s="15"/>
      <c r="SC38" s="15"/>
      <c r="SD38" s="15"/>
      <c r="SE38" s="15"/>
      <c r="SF38" s="15"/>
      <c r="SG38" s="15"/>
      <c r="SH38" s="15"/>
      <c r="SI38" s="15"/>
      <c r="SJ38" s="15"/>
      <c r="SK38" s="15"/>
      <c r="SL38" s="15"/>
      <c r="SM38" s="15"/>
      <c r="SN38" s="15"/>
      <c r="SO38" s="15"/>
      <c r="SP38" s="15"/>
      <c r="SQ38" s="15"/>
      <c r="SR38" s="15"/>
      <c r="SS38" s="15"/>
      <c r="ST38" s="15"/>
      <c r="SU38" s="15"/>
      <c r="SV38" s="15"/>
      <c r="SW38" s="15"/>
      <c r="SX38" s="15"/>
      <c r="SY38" s="15"/>
      <c r="SZ38" s="15"/>
      <c r="TA38" s="15"/>
      <c r="TB38" s="15"/>
      <c r="TC38" s="15"/>
      <c r="TD38" s="15"/>
      <c r="TE38" s="15"/>
      <c r="TF38" s="15"/>
      <c r="TG38" s="15"/>
      <c r="TH38" s="15"/>
      <c r="TI38" s="15"/>
      <c r="TJ38" s="15"/>
      <c r="TK38" s="15"/>
      <c r="TL38" s="15"/>
      <c r="TM38" s="15"/>
      <c r="TN38" s="15"/>
      <c r="TO38" s="15"/>
      <c r="TP38" s="15"/>
      <c r="TQ38" s="15"/>
      <c r="TR38" s="15"/>
      <c r="TS38" s="15"/>
      <c r="TT38" s="15"/>
      <c r="TU38" s="15"/>
      <c r="TV38" s="15"/>
      <c r="TW38" s="15"/>
      <c r="TX38" s="15"/>
      <c r="TY38" s="15"/>
      <c r="TZ38" s="15"/>
      <c r="UA38" s="15"/>
      <c r="UB38" s="15"/>
      <c r="UC38" s="15"/>
      <c r="UD38" s="15"/>
      <c r="UE38" s="15"/>
      <c r="UF38" s="15"/>
      <c r="UG38" s="15"/>
      <c r="UH38" s="15"/>
      <c r="UI38" s="15"/>
      <c r="UJ38" s="15"/>
      <c r="UK38" s="15"/>
      <c r="UL38" s="15"/>
      <c r="UM38" s="15"/>
      <c r="UN38" s="15"/>
      <c r="UO38" s="15"/>
      <c r="UP38" s="15"/>
      <c r="UQ38" s="15"/>
      <c r="UR38" s="15"/>
      <c r="US38" s="15"/>
      <c r="UT38" s="15"/>
      <c r="UU38" s="15"/>
      <c r="UV38" s="15"/>
      <c r="UW38" s="15"/>
      <c r="UX38" s="15"/>
      <c r="UY38" s="15"/>
      <c r="UZ38" s="15"/>
      <c r="VA38" s="15"/>
      <c r="VB38" s="15"/>
      <c r="VC38" s="15"/>
      <c r="VD38" s="15"/>
      <c r="VE38" s="15"/>
      <c r="VF38" s="15"/>
      <c r="VG38" s="15"/>
      <c r="VH38" s="15"/>
      <c r="VI38" s="15"/>
      <c r="VJ38" s="15"/>
      <c r="VK38" s="15"/>
      <c r="VL38" s="15"/>
      <c r="VM38" s="15"/>
      <c r="VN38" s="15"/>
      <c r="VO38" s="15"/>
      <c r="VP38" s="15"/>
      <c r="VQ38" s="15"/>
      <c r="VR38" s="15"/>
      <c r="VS38" s="15"/>
      <c r="VT38" s="15"/>
      <c r="VU38" s="15"/>
      <c r="VV38" s="15"/>
      <c r="VW38" s="15"/>
      <c r="VX38" s="15"/>
      <c r="VY38" s="15"/>
      <c r="VZ38" s="15"/>
      <c r="WA38" s="15"/>
      <c r="WB38" s="15"/>
      <c r="WC38" s="15"/>
      <c r="WD38" s="15"/>
      <c r="WE38" s="15"/>
      <c r="WF38" s="15"/>
      <c r="WG38" s="15"/>
      <c r="WH38" s="15"/>
      <c r="WI38" s="15"/>
      <c r="WJ38" s="15"/>
      <c r="WK38" s="15"/>
      <c r="WL38" s="15"/>
      <c r="WM38" s="15"/>
      <c r="WN38" s="15"/>
      <c r="WO38" s="15"/>
      <c r="WP38" s="15"/>
      <c r="WQ38" s="15"/>
      <c r="WR38" s="15"/>
      <c r="WS38" s="15"/>
      <c r="WT38" s="15"/>
      <c r="WU38" s="15"/>
      <c r="WV38" s="15"/>
      <c r="WW38" s="15"/>
      <c r="WX38" s="15"/>
      <c r="WY38" s="15"/>
      <c r="WZ38" s="15"/>
      <c r="XA38" s="15"/>
      <c r="XB38" s="15"/>
      <c r="XC38" s="15"/>
      <c r="XD38" s="15"/>
      <c r="XE38" s="15"/>
      <c r="XF38" s="15"/>
      <c r="XG38" s="15"/>
      <c r="XH38" s="15"/>
      <c r="XI38" s="15"/>
      <c r="XJ38" s="15"/>
      <c r="XK38" s="15"/>
      <c r="XL38" s="15"/>
      <c r="XM38" s="15"/>
      <c r="XN38" s="15"/>
      <c r="XO38" s="15"/>
      <c r="XP38" s="15"/>
      <c r="XQ38" s="15"/>
      <c r="XR38" s="15"/>
      <c r="XS38" s="15"/>
      <c r="XT38" s="15"/>
      <c r="XU38" s="15"/>
      <c r="XV38" s="15"/>
      <c r="XW38" s="15"/>
      <c r="XX38" s="15"/>
      <c r="XY38" s="15"/>
      <c r="XZ38" s="15"/>
      <c r="YA38" s="15"/>
      <c r="YB38" s="15"/>
      <c r="YC38" s="15"/>
      <c r="YD38" s="15"/>
      <c r="YE38" s="15"/>
      <c r="YF38" s="15"/>
      <c r="YG38" s="15"/>
      <c r="YH38" s="15"/>
      <c r="YI38" s="15"/>
      <c r="YJ38" s="15"/>
      <c r="YK38" s="15"/>
      <c r="YL38" s="15"/>
      <c r="YM38" s="15"/>
      <c r="YN38" s="15"/>
      <c r="YO38" s="15"/>
      <c r="YP38" s="15"/>
      <c r="YQ38" s="15"/>
      <c r="YR38" s="15"/>
      <c r="YS38" s="15"/>
      <c r="YT38" s="15"/>
      <c r="YU38" s="15"/>
      <c r="YV38" s="15"/>
      <c r="YW38" s="15"/>
      <c r="YX38" s="15"/>
      <c r="YY38" s="15"/>
      <c r="YZ38" s="15"/>
      <c r="ZA38" s="15"/>
      <c r="ZB38" s="15"/>
      <c r="ZC38" s="15"/>
      <c r="ZD38" s="15"/>
      <c r="ZE38" s="15"/>
      <c r="ZF38" s="15"/>
      <c r="ZG38" s="15"/>
      <c r="ZH38" s="15"/>
      <c r="ZI38" s="15"/>
      <c r="ZJ38" s="15"/>
      <c r="ZK38" s="15"/>
      <c r="ZL38" s="15"/>
      <c r="ZM38" s="15"/>
      <c r="ZN38" s="15"/>
      <c r="ZO38" s="15"/>
      <c r="ZP38" s="15"/>
      <c r="ZQ38" s="15"/>
      <c r="ZR38" s="15"/>
      <c r="ZS38" s="15"/>
      <c r="ZT38" s="15"/>
      <c r="ZU38" s="15"/>
      <c r="ZV38" s="15"/>
      <c r="ZW38" s="15"/>
      <c r="ZX38" s="15"/>
      <c r="ZY38" s="15"/>
      <c r="ZZ38" s="15"/>
      <c r="AAA38" s="15"/>
      <c r="AAB38" s="15"/>
      <c r="AAC38" s="15"/>
      <c r="AAD38" s="15"/>
      <c r="AAE38" s="15"/>
      <c r="AAF38" s="15"/>
      <c r="AAG38" s="15"/>
      <c r="AAH38" s="15"/>
      <c r="AAI38" s="15"/>
      <c r="AAJ38" s="15"/>
      <c r="AAK38" s="15"/>
      <c r="AAL38" s="15"/>
      <c r="AAM38" s="15"/>
      <c r="AAN38" s="15"/>
      <c r="AAO38" s="15"/>
      <c r="AAP38" s="15"/>
      <c r="AAQ38" s="15"/>
      <c r="AAR38" s="15"/>
      <c r="AAS38" s="15"/>
      <c r="AAT38" s="15"/>
      <c r="AAU38" s="15"/>
      <c r="AAV38" s="15"/>
      <c r="AAW38" s="15"/>
      <c r="AAX38" s="15"/>
      <c r="AAY38" s="15"/>
      <c r="AAZ38" s="15"/>
      <c r="ABA38" s="15"/>
      <c r="ABB38" s="15"/>
      <c r="ABC38" s="15"/>
      <c r="ABD38" s="15"/>
      <c r="ABE38" s="15"/>
      <c r="ABF38" s="15"/>
      <c r="ABG38" s="15"/>
      <c r="ABH38" s="15"/>
      <c r="ABI38" s="15"/>
      <c r="ABJ38" s="15"/>
      <c r="ABK38" s="15"/>
      <c r="ABL38" s="15"/>
      <c r="ABM38" s="15"/>
      <c r="ABN38" s="15"/>
      <c r="ABO38" s="15"/>
      <c r="ABP38" s="15"/>
      <c r="ABQ38" s="15"/>
      <c r="ABR38" s="15"/>
      <c r="ABS38" s="15"/>
      <c r="ABT38" s="15"/>
      <c r="ABU38" s="15"/>
      <c r="ABV38" s="15"/>
      <c r="ABW38" s="15"/>
      <c r="ABX38" s="15"/>
      <c r="ABY38" s="15"/>
      <c r="ABZ38" s="15"/>
      <c r="ACA38" s="15"/>
      <c r="ACB38" s="15"/>
      <c r="ACC38" s="15"/>
      <c r="ACD38" s="15"/>
      <c r="ACE38" s="15"/>
      <c r="ACF38" s="15"/>
      <c r="ACG38" s="15"/>
      <c r="ACH38" s="15"/>
      <c r="ACI38" s="15"/>
      <c r="ACJ38" s="15"/>
      <c r="ACK38" s="15"/>
      <c r="ACL38" s="15"/>
      <c r="ACM38" s="15"/>
      <c r="ACN38" s="15"/>
      <c r="ACO38" s="15"/>
      <c r="ACP38" s="15"/>
      <c r="ACQ38" s="15"/>
      <c r="ACR38" s="15"/>
      <c r="ACS38" s="15"/>
      <c r="ACT38" s="15"/>
      <c r="ACU38" s="15"/>
      <c r="ACV38" s="15"/>
      <c r="ACW38" s="15"/>
      <c r="ACX38" s="15"/>
      <c r="ACY38" s="15"/>
      <c r="ACZ38" s="15"/>
    </row>
    <row r="39" spans="1:780">
      <c r="C39" s="40">
        <f>SUM(PT!D49)</f>
        <v>11</v>
      </c>
      <c r="D39" s="40">
        <f t="shared" si="775"/>
        <v>1.355</v>
      </c>
      <c r="E39" s="40">
        <f>SUM(PT!C49)</f>
        <v>135</v>
      </c>
      <c r="F39" s="41">
        <f t="shared" si="776"/>
        <v>182.92500000000001</v>
      </c>
      <c r="G39" s="41">
        <f t="shared" si="777"/>
        <v>157.69964250000001</v>
      </c>
      <c r="H39" s="41">
        <f t="shared" si="778"/>
        <v>138.05349750000002</v>
      </c>
      <c r="I39" s="41">
        <f t="shared" si="779"/>
        <v>122.35853250000001</v>
      </c>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5"/>
      <c r="DE39" s="15"/>
      <c r="DF39" s="15"/>
      <c r="DG39" s="15"/>
      <c r="DH39" s="15"/>
      <c r="DI39" s="15"/>
      <c r="DJ39" s="15"/>
      <c r="DK39" s="15"/>
      <c r="DL39" s="15"/>
      <c r="DM39" s="15"/>
      <c r="DN39" s="15"/>
      <c r="DO39" s="15"/>
      <c r="DP39" s="15"/>
      <c r="DQ39" s="15"/>
      <c r="DR39" s="15"/>
      <c r="DS39" s="15"/>
      <c r="DT39" s="15"/>
      <c r="DU39" s="15"/>
      <c r="DV39" s="15"/>
      <c r="DW39" s="15"/>
      <c r="DX39" s="15"/>
      <c r="DY39" s="15"/>
      <c r="DZ39" s="15"/>
      <c r="EA39" s="15"/>
      <c r="EB39" s="15"/>
      <c r="EC39" s="15"/>
      <c r="ED39" s="15"/>
      <c r="EE39" s="15"/>
      <c r="EF39" s="15"/>
      <c r="EG39" s="15"/>
      <c r="EH39" s="15"/>
      <c r="EI39" s="15"/>
      <c r="EJ39" s="15"/>
      <c r="EK39" s="15"/>
      <c r="EL39" s="15"/>
      <c r="EM39" s="15"/>
      <c r="EN39" s="15"/>
      <c r="EO39" s="15"/>
      <c r="EP39" s="15"/>
      <c r="EQ39" s="15"/>
      <c r="ER39" s="15"/>
      <c r="ES39" s="15"/>
      <c r="ET39" s="15"/>
      <c r="EU39" s="15"/>
      <c r="EV39" s="15"/>
      <c r="EW39" s="15"/>
      <c r="EX39" s="15"/>
      <c r="EY39" s="15"/>
      <c r="EZ39" s="15"/>
      <c r="FA39" s="15"/>
      <c r="FB39" s="15"/>
      <c r="FC39" s="15"/>
      <c r="FD39" s="15"/>
      <c r="FE39" s="15"/>
      <c r="FF39" s="15"/>
      <c r="FG39" s="15"/>
      <c r="FH39" s="15"/>
      <c r="FI39" s="15"/>
      <c r="FJ39" s="15"/>
      <c r="FK39" s="15"/>
      <c r="FL39" s="15"/>
      <c r="FM39" s="15"/>
      <c r="FN39" s="15"/>
      <c r="FO39" s="15"/>
      <c r="FP39" s="15"/>
      <c r="FQ39" s="15"/>
      <c r="FR39" s="15"/>
      <c r="FS39" s="15"/>
      <c r="FT39" s="15"/>
      <c r="FU39" s="15"/>
      <c r="FV39" s="15"/>
      <c r="FW39" s="15"/>
      <c r="FX39" s="15"/>
      <c r="FY39" s="15"/>
      <c r="FZ39" s="15"/>
      <c r="GA39" s="15"/>
      <c r="GB39" s="15"/>
      <c r="GC39" s="15"/>
      <c r="GD39" s="15"/>
      <c r="GE39" s="15"/>
      <c r="GF39" s="15"/>
      <c r="GG39" s="15"/>
      <c r="GH39" s="15"/>
      <c r="GI39" s="15"/>
      <c r="GJ39" s="15"/>
      <c r="GK39" s="15"/>
      <c r="GL39" s="15"/>
      <c r="GM39" s="15"/>
      <c r="GN39" s="15"/>
      <c r="GO39" s="15"/>
      <c r="GP39" s="15"/>
      <c r="GQ39" s="15"/>
      <c r="GR39" s="15"/>
      <c r="GS39" s="15"/>
      <c r="GT39" s="15"/>
      <c r="GU39" s="15"/>
      <c r="GV39" s="15"/>
      <c r="GW39" s="15"/>
      <c r="GX39" s="15"/>
      <c r="GY39" s="15"/>
      <c r="GZ39" s="15"/>
      <c r="HA39" s="15"/>
      <c r="HB39" s="15"/>
      <c r="HC39" s="15"/>
      <c r="HD39" s="15"/>
      <c r="HE39" s="15"/>
      <c r="HF39" s="15"/>
      <c r="HG39" s="15"/>
      <c r="HH39" s="15"/>
      <c r="HI39" s="15"/>
      <c r="HJ39" s="15"/>
      <c r="HK39" s="15"/>
      <c r="HL39" s="15"/>
      <c r="HM39" s="15"/>
      <c r="HN39" s="15"/>
      <c r="HO39" s="15"/>
      <c r="HP39" s="15"/>
      <c r="HQ39" s="15"/>
      <c r="HR39" s="15"/>
      <c r="HS39" s="15"/>
      <c r="HT39" s="15"/>
      <c r="HU39" s="15"/>
      <c r="HV39" s="15"/>
      <c r="HW39" s="15"/>
      <c r="HX39" s="15"/>
      <c r="HY39" s="15"/>
      <c r="HZ39" s="15"/>
      <c r="IA39" s="15"/>
      <c r="IB39" s="15"/>
      <c r="IC39" s="15"/>
      <c r="ID39" s="15"/>
      <c r="IE39" s="15"/>
      <c r="IF39" s="15"/>
      <c r="IG39" s="15"/>
      <c r="IH39" s="15"/>
      <c r="II39" s="15"/>
      <c r="IJ39" s="15"/>
      <c r="IK39" s="15"/>
      <c r="IL39" s="15"/>
      <c r="IM39" s="15"/>
      <c r="IN39" s="15"/>
      <c r="IO39" s="15"/>
      <c r="IP39" s="15"/>
      <c r="IQ39" s="15"/>
      <c r="IR39" s="15"/>
      <c r="IS39" s="15"/>
      <c r="IT39" s="15"/>
      <c r="IU39" s="15"/>
      <c r="IV39" s="15"/>
      <c r="IW39" s="15"/>
      <c r="IX39" s="15"/>
      <c r="IY39" s="15"/>
      <c r="IZ39" s="15"/>
      <c r="JA39" s="15"/>
      <c r="JB39" s="15"/>
      <c r="JC39" s="15"/>
      <c r="JD39" s="15"/>
      <c r="JE39" s="15"/>
      <c r="JF39" s="15"/>
      <c r="JG39" s="15"/>
      <c r="JH39" s="15"/>
      <c r="JI39" s="15"/>
      <c r="JJ39" s="15"/>
      <c r="JK39" s="15"/>
      <c r="JL39" s="15"/>
      <c r="JM39" s="15"/>
      <c r="JN39" s="15"/>
      <c r="JO39" s="15"/>
      <c r="JP39" s="15"/>
      <c r="JQ39" s="15"/>
      <c r="JR39" s="15"/>
      <c r="JS39" s="15"/>
      <c r="JT39" s="15"/>
      <c r="JU39" s="15"/>
      <c r="JV39" s="15"/>
      <c r="JW39" s="15"/>
      <c r="JX39" s="15"/>
      <c r="JY39" s="15"/>
      <c r="JZ39" s="15"/>
      <c r="KA39" s="15"/>
      <c r="KB39" s="15"/>
      <c r="KC39" s="15"/>
      <c r="KD39" s="15"/>
      <c r="KE39" s="15"/>
      <c r="KF39" s="15"/>
      <c r="KG39" s="15"/>
      <c r="KH39" s="15"/>
      <c r="KI39" s="15"/>
      <c r="KJ39" s="15"/>
      <c r="KK39" s="15"/>
      <c r="KL39" s="15"/>
      <c r="KM39" s="15"/>
      <c r="KN39" s="15"/>
      <c r="KO39" s="15"/>
      <c r="KP39" s="15"/>
      <c r="KQ39" s="15"/>
      <c r="KR39" s="15"/>
      <c r="KS39" s="15"/>
      <c r="KT39" s="15"/>
      <c r="KU39" s="15"/>
      <c r="KV39" s="15"/>
      <c r="KW39" s="15"/>
      <c r="KX39" s="15"/>
      <c r="KY39" s="15"/>
      <c r="KZ39" s="15"/>
      <c r="LA39" s="15"/>
      <c r="LB39" s="15"/>
      <c r="LC39" s="15"/>
      <c r="LD39" s="15"/>
      <c r="LE39" s="15"/>
      <c r="LF39" s="15"/>
      <c r="LG39" s="15"/>
      <c r="LH39" s="15"/>
      <c r="LI39" s="15"/>
      <c r="LJ39" s="15"/>
      <c r="LK39" s="15"/>
      <c r="LL39" s="15"/>
      <c r="LM39" s="15"/>
      <c r="LN39" s="15"/>
      <c r="LO39" s="15"/>
      <c r="LP39" s="15"/>
      <c r="LQ39" s="15"/>
      <c r="LR39" s="15"/>
      <c r="LS39" s="15"/>
      <c r="LT39" s="15"/>
      <c r="LU39" s="15"/>
      <c r="LV39" s="15"/>
      <c r="LW39" s="15"/>
      <c r="LX39" s="15"/>
      <c r="LY39" s="15"/>
      <c r="LZ39" s="15"/>
      <c r="MA39" s="15"/>
      <c r="MB39" s="15"/>
      <c r="MC39" s="15"/>
      <c r="MD39" s="15"/>
      <c r="ME39" s="15"/>
      <c r="MF39" s="15"/>
      <c r="MG39" s="15"/>
      <c r="MH39" s="15"/>
      <c r="MI39" s="15"/>
      <c r="MJ39" s="15"/>
      <c r="MK39" s="15"/>
      <c r="ML39" s="15"/>
      <c r="MM39" s="15"/>
      <c r="MN39" s="15"/>
      <c r="MO39" s="15"/>
      <c r="MP39" s="15"/>
      <c r="MQ39" s="15"/>
      <c r="MR39" s="15"/>
      <c r="MS39" s="15"/>
      <c r="MT39" s="15"/>
      <c r="MU39" s="15"/>
      <c r="MV39" s="15"/>
      <c r="MW39" s="15"/>
      <c r="MX39" s="15"/>
      <c r="MY39" s="15"/>
      <c r="MZ39" s="15"/>
      <c r="NA39" s="15"/>
      <c r="NB39" s="15"/>
      <c r="NC39" s="15"/>
      <c r="ND39" s="15"/>
      <c r="NE39" s="15"/>
      <c r="NF39" s="15"/>
      <c r="NG39" s="15"/>
      <c r="NH39" s="15"/>
      <c r="NI39" s="15"/>
      <c r="NJ39" s="15"/>
      <c r="NK39" s="15"/>
      <c r="NL39" s="15"/>
      <c r="NM39" s="15"/>
      <c r="NN39" s="15"/>
      <c r="NO39" s="15"/>
      <c r="NP39" s="15"/>
      <c r="NQ39" s="15"/>
      <c r="NR39" s="15"/>
      <c r="NS39" s="15"/>
      <c r="NT39" s="15"/>
      <c r="NU39" s="15"/>
      <c r="NV39" s="15"/>
      <c r="NW39" s="15"/>
      <c r="NX39" s="15"/>
      <c r="NY39" s="15"/>
      <c r="NZ39" s="15"/>
      <c r="OA39" s="15"/>
      <c r="OB39" s="15"/>
      <c r="OC39" s="15"/>
      <c r="OD39" s="15"/>
      <c r="OE39" s="15"/>
      <c r="OF39" s="15"/>
      <c r="OG39" s="15"/>
      <c r="OH39" s="15"/>
      <c r="OI39" s="15"/>
      <c r="OJ39" s="15"/>
      <c r="OK39" s="15"/>
      <c r="OL39" s="15"/>
      <c r="OM39" s="15"/>
      <c r="ON39" s="15"/>
      <c r="OO39" s="15"/>
      <c r="OP39" s="15"/>
      <c r="OQ39" s="15"/>
      <c r="OR39" s="15"/>
      <c r="OS39" s="15"/>
      <c r="OT39" s="15"/>
      <c r="OU39" s="15"/>
      <c r="OV39" s="15"/>
      <c r="OW39" s="15"/>
      <c r="OX39" s="15"/>
      <c r="OY39" s="15"/>
      <c r="OZ39" s="15"/>
      <c r="PA39" s="15"/>
      <c r="PB39" s="15"/>
      <c r="PC39" s="15"/>
      <c r="PD39" s="15"/>
      <c r="PE39" s="15"/>
      <c r="PF39" s="15"/>
      <c r="PG39" s="15"/>
      <c r="PH39" s="15"/>
      <c r="PI39" s="15"/>
      <c r="PJ39" s="15"/>
      <c r="PK39" s="15"/>
      <c r="PL39" s="15"/>
      <c r="PM39" s="15"/>
      <c r="PN39" s="15"/>
      <c r="PO39" s="15"/>
      <c r="PP39" s="15"/>
      <c r="PQ39" s="15"/>
      <c r="PR39" s="15"/>
      <c r="PS39" s="15"/>
      <c r="PT39" s="15"/>
      <c r="PU39" s="15"/>
      <c r="PV39" s="15"/>
      <c r="PW39" s="15"/>
      <c r="PX39" s="15"/>
      <c r="PY39" s="15"/>
      <c r="PZ39" s="15"/>
      <c r="QA39" s="15"/>
      <c r="QB39" s="15"/>
      <c r="QC39" s="15"/>
      <c r="QD39" s="15"/>
      <c r="QE39" s="15"/>
      <c r="QF39" s="15"/>
      <c r="QG39" s="15"/>
      <c r="QH39" s="15"/>
      <c r="QI39" s="15"/>
      <c r="QJ39" s="15"/>
      <c r="QK39" s="15"/>
      <c r="QL39" s="15"/>
      <c r="QM39" s="15"/>
      <c r="QN39" s="15"/>
      <c r="QO39" s="15"/>
      <c r="QP39" s="15"/>
      <c r="QQ39" s="15"/>
      <c r="QR39" s="15"/>
      <c r="QS39" s="15"/>
      <c r="QT39" s="15"/>
      <c r="QU39" s="15"/>
      <c r="QV39" s="15"/>
      <c r="QW39" s="15"/>
      <c r="QX39" s="15"/>
      <c r="QY39" s="15"/>
      <c r="QZ39" s="15"/>
      <c r="RA39" s="15"/>
      <c r="RB39" s="15"/>
      <c r="RC39" s="15"/>
      <c r="RD39" s="15"/>
      <c r="RE39" s="15"/>
      <c r="RF39" s="15"/>
      <c r="RG39" s="15"/>
      <c r="RH39" s="15"/>
      <c r="RI39" s="15"/>
      <c r="RJ39" s="15"/>
      <c r="RK39" s="15"/>
      <c r="RL39" s="15"/>
      <c r="RM39" s="15"/>
      <c r="RN39" s="15"/>
      <c r="RO39" s="15"/>
      <c r="RP39" s="15"/>
      <c r="RQ39" s="15"/>
      <c r="RR39" s="15"/>
      <c r="RS39" s="15"/>
      <c r="RT39" s="15"/>
      <c r="RU39" s="15"/>
      <c r="RV39" s="15"/>
      <c r="RW39" s="15"/>
      <c r="RX39" s="15"/>
      <c r="RY39" s="15"/>
      <c r="RZ39" s="15"/>
      <c r="SA39" s="15"/>
      <c r="SB39" s="15"/>
      <c r="SC39" s="15"/>
      <c r="SD39" s="15"/>
      <c r="SE39" s="15"/>
      <c r="SF39" s="15"/>
      <c r="SG39" s="15"/>
      <c r="SH39" s="15"/>
      <c r="SI39" s="15"/>
      <c r="SJ39" s="15"/>
      <c r="SK39" s="15"/>
      <c r="SL39" s="15"/>
      <c r="SM39" s="15"/>
      <c r="SN39" s="15"/>
      <c r="SO39" s="15"/>
      <c r="SP39" s="15"/>
      <c r="SQ39" s="15"/>
      <c r="SR39" s="15"/>
      <c r="SS39" s="15"/>
      <c r="ST39" s="15"/>
      <c r="SU39" s="15"/>
      <c r="SV39" s="15"/>
      <c r="SW39" s="15"/>
      <c r="SX39" s="15"/>
      <c r="SY39" s="15"/>
      <c r="SZ39" s="15"/>
      <c r="TA39" s="15"/>
      <c r="TB39" s="15"/>
      <c r="TC39" s="15"/>
      <c r="TD39" s="15"/>
      <c r="TE39" s="15"/>
      <c r="TF39" s="15"/>
      <c r="TG39" s="15"/>
      <c r="TH39" s="15"/>
      <c r="TI39" s="15"/>
      <c r="TJ39" s="15"/>
      <c r="TK39" s="15"/>
      <c r="TL39" s="15"/>
      <c r="TM39" s="15"/>
      <c r="TN39" s="15"/>
      <c r="TO39" s="15"/>
      <c r="TP39" s="15"/>
      <c r="TQ39" s="15"/>
      <c r="TR39" s="15"/>
      <c r="TS39" s="15"/>
      <c r="TT39" s="15"/>
      <c r="TU39" s="15"/>
      <c r="TV39" s="15"/>
      <c r="TW39" s="15"/>
      <c r="TX39" s="15"/>
      <c r="TY39" s="15"/>
      <c r="TZ39" s="15"/>
      <c r="UA39" s="15"/>
      <c r="UB39" s="15"/>
      <c r="UC39" s="15"/>
      <c r="UD39" s="15"/>
      <c r="UE39" s="15"/>
      <c r="UF39" s="15"/>
      <c r="UG39" s="15"/>
      <c r="UH39" s="15"/>
      <c r="UI39" s="15"/>
      <c r="UJ39" s="15"/>
      <c r="UK39" s="15"/>
      <c r="UL39" s="15"/>
      <c r="UM39" s="15"/>
      <c r="UN39" s="15"/>
      <c r="UO39" s="15"/>
      <c r="UP39" s="15"/>
      <c r="UQ39" s="15"/>
      <c r="UR39" s="15"/>
      <c r="US39" s="15"/>
      <c r="UT39" s="15"/>
      <c r="UU39" s="15"/>
      <c r="UV39" s="15"/>
      <c r="UW39" s="15"/>
      <c r="UX39" s="15"/>
      <c r="UY39" s="15"/>
      <c r="UZ39" s="15"/>
      <c r="VA39" s="15"/>
      <c r="VB39" s="15"/>
      <c r="VC39" s="15"/>
      <c r="VD39" s="15"/>
      <c r="VE39" s="15"/>
      <c r="VF39" s="15"/>
      <c r="VG39" s="15"/>
      <c r="VH39" s="15"/>
      <c r="VI39" s="15"/>
      <c r="VJ39" s="15"/>
      <c r="VK39" s="15"/>
      <c r="VL39" s="15"/>
      <c r="VM39" s="15"/>
      <c r="VN39" s="15"/>
      <c r="VO39" s="15"/>
      <c r="VP39" s="15"/>
      <c r="VQ39" s="15"/>
      <c r="VR39" s="15"/>
      <c r="VS39" s="15"/>
      <c r="VT39" s="15"/>
      <c r="VU39" s="15"/>
      <c r="VV39" s="15"/>
      <c r="VW39" s="15"/>
      <c r="VX39" s="15"/>
      <c r="VY39" s="15"/>
      <c r="VZ39" s="15"/>
      <c r="WA39" s="15"/>
      <c r="WB39" s="15"/>
      <c r="WC39" s="15"/>
      <c r="WD39" s="15"/>
      <c r="WE39" s="15"/>
      <c r="WF39" s="15"/>
      <c r="WG39" s="15"/>
      <c r="WH39" s="15"/>
      <c r="WI39" s="15"/>
      <c r="WJ39" s="15"/>
      <c r="WK39" s="15"/>
      <c r="WL39" s="15"/>
      <c r="WM39" s="15"/>
      <c r="WN39" s="15"/>
      <c r="WO39" s="15"/>
      <c r="WP39" s="15"/>
      <c r="WQ39" s="15"/>
      <c r="WR39" s="15"/>
      <c r="WS39" s="15"/>
      <c r="WT39" s="15"/>
      <c r="WU39" s="15"/>
      <c r="WV39" s="15"/>
      <c r="WW39" s="15"/>
      <c r="WX39" s="15"/>
      <c r="WY39" s="15"/>
      <c r="WZ39" s="15"/>
      <c r="XA39" s="15"/>
      <c r="XB39" s="15"/>
      <c r="XC39" s="15"/>
      <c r="XD39" s="15"/>
      <c r="XE39" s="15"/>
      <c r="XF39" s="15"/>
      <c r="XG39" s="15"/>
      <c r="XH39" s="15"/>
      <c r="XI39" s="15"/>
      <c r="XJ39" s="15"/>
      <c r="XK39" s="15"/>
      <c r="XL39" s="15"/>
      <c r="XM39" s="15"/>
      <c r="XN39" s="15"/>
      <c r="XO39" s="15"/>
      <c r="XP39" s="15"/>
      <c r="XQ39" s="15"/>
      <c r="XR39" s="15"/>
      <c r="XS39" s="15"/>
      <c r="XT39" s="15"/>
      <c r="XU39" s="15"/>
      <c r="XV39" s="15"/>
      <c r="XW39" s="15"/>
      <c r="XX39" s="15"/>
      <c r="XY39" s="15"/>
      <c r="XZ39" s="15"/>
      <c r="YA39" s="15"/>
      <c r="YB39" s="15"/>
      <c r="YC39" s="15"/>
      <c r="YD39" s="15"/>
      <c r="YE39" s="15"/>
      <c r="YF39" s="15"/>
      <c r="YG39" s="15"/>
      <c r="YH39" s="15"/>
      <c r="YI39" s="15"/>
      <c r="YJ39" s="15"/>
      <c r="YK39" s="15"/>
      <c r="YL39" s="15"/>
      <c r="YM39" s="15"/>
      <c r="YN39" s="15"/>
      <c r="YO39" s="15"/>
      <c r="YP39" s="15"/>
      <c r="YQ39" s="15"/>
      <c r="YR39" s="15"/>
      <c r="YS39" s="15"/>
      <c r="YT39" s="15"/>
      <c r="YU39" s="15"/>
      <c r="YV39" s="15"/>
      <c r="YW39" s="15"/>
      <c r="YX39" s="15"/>
      <c r="YY39" s="15"/>
      <c r="YZ39" s="15"/>
      <c r="ZA39" s="15"/>
      <c r="ZB39" s="15"/>
      <c r="ZC39" s="15"/>
      <c r="ZD39" s="15"/>
      <c r="ZE39" s="15"/>
      <c r="ZF39" s="15"/>
      <c r="ZG39" s="15"/>
      <c r="ZH39" s="15"/>
      <c r="ZI39" s="15"/>
      <c r="ZJ39" s="15"/>
      <c r="ZK39" s="15"/>
      <c r="ZL39" s="15"/>
      <c r="ZM39" s="15"/>
      <c r="ZN39" s="15"/>
      <c r="ZO39" s="15"/>
      <c r="ZP39" s="15"/>
      <c r="ZQ39" s="15"/>
      <c r="ZR39" s="15"/>
      <c r="ZS39" s="15"/>
      <c r="ZT39" s="15"/>
      <c r="ZU39" s="15"/>
      <c r="ZV39" s="15"/>
      <c r="ZW39" s="15"/>
      <c r="ZX39" s="15"/>
      <c r="ZY39" s="15"/>
      <c r="ZZ39" s="15"/>
      <c r="AAA39" s="15"/>
      <c r="AAB39" s="15"/>
      <c r="AAC39" s="15"/>
      <c r="AAD39" s="15"/>
      <c r="AAE39" s="15"/>
      <c r="AAF39" s="15"/>
      <c r="AAG39" s="15"/>
      <c r="AAH39" s="15"/>
      <c r="AAI39" s="15"/>
      <c r="AAJ39" s="15"/>
      <c r="AAK39" s="15"/>
      <c r="AAL39" s="15"/>
      <c r="AAM39" s="15"/>
      <c r="AAN39" s="15"/>
      <c r="AAO39" s="15"/>
      <c r="AAP39" s="15"/>
      <c r="AAQ39" s="15"/>
      <c r="AAR39" s="15"/>
      <c r="AAS39" s="15"/>
      <c r="AAT39" s="15"/>
      <c r="AAU39" s="15"/>
      <c r="AAV39" s="15"/>
      <c r="AAW39" s="15"/>
      <c r="AAX39" s="15"/>
      <c r="AAY39" s="15"/>
      <c r="AAZ39" s="15"/>
      <c r="ABA39" s="15"/>
      <c r="ABB39" s="15"/>
      <c r="ABC39" s="15"/>
      <c r="ABD39" s="15"/>
      <c r="ABE39" s="15"/>
      <c r="ABF39" s="15"/>
      <c r="ABG39" s="15"/>
      <c r="ABH39" s="15"/>
      <c r="ABI39" s="15"/>
      <c r="ABJ39" s="15"/>
      <c r="ABK39" s="15"/>
      <c r="ABL39" s="15"/>
      <c r="ABM39" s="15"/>
      <c r="ABN39" s="15"/>
      <c r="ABO39" s="15"/>
      <c r="ABP39" s="15"/>
      <c r="ABQ39" s="15"/>
      <c r="ABR39" s="15"/>
      <c r="ABS39" s="15"/>
      <c r="ABT39" s="15"/>
      <c r="ABU39" s="15"/>
      <c r="ABV39" s="15"/>
      <c r="ABW39" s="15"/>
      <c r="ABX39" s="15"/>
      <c r="ABY39" s="15"/>
      <c r="ABZ39" s="15"/>
      <c r="ACA39" s="15"/>
      <c r="ACB39" s="15"/>
      <c r="ACC39" s="15"/>
      <c r="ACD39" s="15"/>
      <c r="ACE39" s="15"/>
      <c r="ACF39" s="15"/>
      <c r="ACG39" s="15"/>
      <c r="ACH39" s="15"/>
      <c r="ACI39" s="15"/>
      <c r="ACJ39" s="15"/>
      <c r="ACK39" s="15"/>
      <c r="ACL39" s="15"/>
      <c r="ACM39" s="15"/>
      <c r="ACN39" s="15"/>
      <c r="ACO39" s="15"/>
      <c r="ACP39" s="15"/>
      <c r="ACQ39" s="15"/>
      <c r="ACR39" s="15"/>
      <c r="ACS39" s="15"/>
      <c r="ACT39" s="15"/>
      <c r="ACU39" s="15"/>
      <c r="ACV39" s="15"/>
      <c r="ACW39" s="15"/>
      <c r="ACX39" s="15"/>
      <c r="ACY39" s="15"/>
      <c r="ACZ39" s="15"/>
    </row>
    <row r="40" spans="1:780">
      <c r="C40" s="40">
        <f>SUM(PT!D50)</f>
        <v>12</v>
      </c>
      <c r="D40" s="40">
        <f t="shared" si="775"/>
        <v>1.3879999999999999</v>
      </c>
      <c r="E40" s="40">
        <f>SUM(PT!C50)</f>
        <v>135</v>
      </c>
      <c r="F40" s="41">
        <f t="shared" si="776"/>
        <v>187.38</v>
      </c>
      <c r="G40" s="41">
        <f t="shared" si="777"/>
        <v>161.54029799999998</v>
      </c>
      <c r="H40" s="41">
        <f t="shared" si="778"/>
        <v>141.41568599999999</v>
      </c>
      <c r="I40" s="41">
        <f t="shared" si="779"/>
        <v>125.33848200000001</v>
      </c>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15"/>
      <c r="AY40" s="15"/>
      <c r="AZ40" s="15"/>
      <c r="BA40" s="15"/>
      <c r="BB40" s="15"/>
      <c r="BC40" s="15"/>
      <c r="BD40" s="15"/>
      <c r="BE40" s="15"/>
      <c r="BF40" s="15"/>
      <c r="BG40" s="15"/>
      <c r="BH40" s="15"/>
      <c r="BI40" s="15"/>
      <c r="BJ40" s="15"/>
      <c r="BK40" s="15"/>
      <c r="BL40" s="15"/>
      <c r="BM40" s="15"/>
      <c r="BN40" s="15"/>
      <c r="BO40" s="15"/>
      <c r="BP40" s="15"/>
      <c r="BQ40" s="15"/>
      <c r="BR40" s="15"/>
      <c r="BS40" s="15"/>
      <c r="BT40" s="15"/>
      <c r="BU40" s="15"/>
      <c r="BV40" s="15"/>
      <c r="BW40" s="15"/>
      <c r="BX40" s="15"/>
      <c r="BY40" s="15"/>
      <c r="BZ40" s="15"/>
      <c r="CA40" s="15"/>
      <c r="CB40" s="15"/>
      <c r="CC40" s="15"/>
      <c r="CD40" s="15"/>
      <c r="CE40" s="15"/>
      <c r="CF40" s="15"/>
      <c r="CG40" s="15"/>
      <c r="CH40" s="15"/>
      <c r="CI40" s="15"/>
      <c r="CJ40" s="15"/>
      <c r="CK40" s="15"/>
      <c r="CL40" s="15"/>
      <c r="CM40" s="15"/>
      <c r="CN40" s="15"/>
      <c r="CO40" s="15"/>
      <c r="CP40" s="15"/>
      <c r="CQ40" s="15"/>
      <c r="CR40" s="15"/>
      <c r="CS40" s="15"/>
      <c r="CT40" s="15"/>
      <c r="CU40" s="15"/>
      <c r="CV40" s="15"/>
      <c r="CW40" s="15"/>
      <c r="CX40" s="15"/>
      <c r="CY40" s="15"/>
      <c r="CZ40" s="15"/>
      <c r="DA40" s="15"/>
      <c r="DB40" s="15"/>
      <c r="DC40" s="15"/>
      <c r="DD40" s="15"/>
      <c r="DE40" s="15"/>
      <c r="DF40" s="15"/>
      <c r="DG40" s="15"/>
      <c r="DH40" s="15"/>
      <c r="DI40" s="15"/>
      <c r="DJ40" s="15"/>
      <c r="DK40" s="15"/>
      <c r="DL40" s="15"/>
      <c r="DM40" s="15"/>
      <c r="DN40" s="15"/>
      <c r="DO40" s="15"/>
      <c r="DP40" s="15"/>
      <c r="DQ40" s="15"/>
      <c r="DR40" s="15"/>
      <c r="DS40" s="15"/>
      <c r="DT40" s="15"/>
      <c r="DU40" s="15"/>
      <c r="DV40" s="15"/>
      <c r="DW40" s="15"/>
      <c r="DX40" s="15"/>
      <c r="DY40" s="15"/>
      <c r="DZ40" s="15"/>
      <c r="EA40" s="15"/>
      <c r="EB40" s="15"/>
      <c r="EC40" s="15"/>
      <c r="ED40" s="15"/>
      <c r="EE40" s="15"/>
      <c r="EF40" s="15"/>
      <c r="EG40" s="15"/>
      <c r="EH40" s="15"/>
      <c r="EI40" s="15"/>
      <c r="EJ40" s="15"/>
      <c r="EK40" s="15"/>
      <c r="EL40" s="15"/>
      <c r="EM40" s="15"/>
      <c r="EN40" s="15"/>
      <c r="EO40" s="15"/>
      <c r="EP40" s="15"/>
      <c r="EQ40" s="15"/>
      <c r="ER40" s="15"/>
      <c r="ES40" s="15"/>
      <c r="ET40" s="15"/>
      <c r="EU40" s="15"/>
      <c r="EV40" s="15"/>
      <c r="EW40" s="15"/>
      <c r="EX40" s="15"/>
      <c r="EY40" s="15"/>
      <c r="EZ40" s="15"/>
      <c r="FA40" s="15"/>
      <c r="FB40" s="15"/>
      <c r="FC40" s="15"/>
      <c r="FD40" s="15"/>
      <c r="FE40" s="15"/>
      <c r="FF40" s="15"/>
      <c r="FG40" s="15"/>
      <c r="FH40" s="15"/>
      <c r="FI40" s="15"/>
      <c r="FJ40" s="15"/>
      <c r="FK40" s="15"/>
      <c r="FL40" s="15"/>
      <c r="FM40" s="15"/>
      <c r="FN40" s="15"/>
      <c r="FO40" s="15"/>
      <c r="FP40" s="15"/>
      <c r="FQ40" s="15"/>
      <c r="FR40" s="15"/>
      <c r="FS40" s="15"/>
      <c r="FT40" s="15"/>
      <c r="FU40" s="15"/>
      <c r="FV40" s="15"/>
      <c r="FW40" s="15"/>
      <c r="FX40" s="15"/>
      <c r="FY40" s="15"/>
      <c r="FZ40" s="15"/>
      <c r="GA40" s="15"/>
      <c r="GB40" s="15"/>
      <c r="GC40" s="15"/>
      <c r="GD40" s="15"/>
      <c r="GE40" s="15"/>
      <c r="GF40" s="15"/>
      <c r="GG40" s="15"/>
      <c r="GH40" s="15"/>
      <c r="GI40" s="15"/>
      <c r="GJ40" s="15"/>
      <c r="GK40" s="15"/>
      <c r="GL40" s="15"/>
      <c r="GM40" s="15"/>
      <c r="GN40" s="15"/>
      <c r="GO40" s="15"/>
      <c r="GP40" s="15"/>
      <c r="GQ40" s="15"/>
      <c r="GR40" s="15"/>
      <c r="GS40" s="15"/>
      <c r="GT40" s="15"/>
      <c r="GU40" s="15"/>
      <c r="GV40" s="15"/>
      <c r="GW40" s="15"/>
      <c r="GX40" s="15"/>
      <c r="GY40" s="15"/>
      <c r="GZ40" s="15"/>
      <c r="HA40" s="15"/>
      <c r="HB40" s="15"/>
      <c r="HC40" s="15"/>
      <c r="HD40" s="15"/>
      <c r="HE40" s="15"/>
      <c r="HF40" s="15"/>
      <c r="HG40" s="15"/>
      <c r="HH40" s="15"/>
      <c r="HI40" s="15"/>
      <c r="HJ40" s="15"/>
      <c r="HK40" s="15"/>
      <c r="HL40" s="15"/>
      <c r="HM40" s="15"/>
      <c r="HN40" s="15"/>
      <c r="HO40" s="15"/>
      <c r="HP40" s="15"/>
      <c r="HQ40" s="15"/>
      <c r="HR40" s="15"/>
      <c r="HS40" s="15"/>
      <c r="HT40" s="15"/>
      <c r="HU40" s="15"/>
      <c r="HV40" s="15"/>
      <c r="HW40" s="15"/>
      <c r="HX40" s="15"/>
      <c r="HY40" s="15"/>
      <c r="HZ40" s="15"/>
      <c r="IA40" s="15"/>
      <c r="IB40" s="15"/>
      <c r="IC40" s="15"/>
      <c r="ID40" s="15"/>
      <c r="IE40" s="15"/>
      <c r="IF40" s="15"/>
      <c r="IG40" s="15"/>
      <c r="IH40" s="15"/>
      <c r="II40" s="15"/>
      <c r="IJ40" s="15"/>
      <c r="IK40" s="15"/>
      <c r="IL40" s="15"/>
      <c r="IM40" s="15"/>
      <c r="IN40" s="15"/>
      <c r="IO40" s="15"/>
      <c r="IP40" s="15"/>
      <c r="IQ40" s="15"/>
      <c r="IR40" s="15"/>
      <c r="IS40" s="15"/>
      <c r="IT40" s="15"/>
      <c r="IU40" s="15"/>
      <c r="IV40" s="15"/>
      <c r="IW40" s="15"/>
      <c r="IX40" s="15"/>
      <c r="IY40" s="15"/>
      <c r="IZ40" s="15"/>
      <c r="JA40" s="15"/>
      <c r="JB40" s="15"/>
      <c r="JC40" s="15"/>
      <c r="JD40" s="15"/>
      <c r="JE40" s="15"/>
      <c r="JF40" s="15"/>
      <c r="JG40" s="15"/>
      <c r="JH40" s="15"/>
      <c r="JI40" s="15"/>
      <c r="JJ40" s="15"/>
      <c r="JK40" s="15"/>
      <c r="JL40" s="15"/>
      <c r="JM40" s="15"/>
      <c r="JN40" s="15"/>
      <c r="JO40" s="15"/>
      <c r="JP40" s="15"/>
      <c r="JQ40" s="15"/>
      <c r="JR40" s="15"/>
      <c r="JS40" s="15"/>
      <c r="JT40" s="15"/>
      <c r="JU40" s="15"/>
      <c r="JV40" s="15"/>
      <c r="JW40" s="15"/>
      <c r="JX40" s="15"/>
      <c r="JY40" s="15"/>
      <c r="JZ40" s="15"/>
      <c r="KA40" s="15"/>
      <c r="KB40" s="15"/>
      <c r="KC40" s="15"/>
      <c r="KD40" s="15"/>
      <c r="KE40" s="15"/>
      <c r="KF40" s="15"/>
      <c r="KG40" s="15"/>
      <c r="KH40" s="15"/>
      <c r="KI40" s="15"/>
      <c r="KJ40" s="15"/>
      <c r="KK40" s="15"/>
      <c r="KL40" s="15"/>
      <c r="KM40" s="15"/>
      <c r="KN40" s="15"/>
      <c r="KO40" s="15"/>
      <c r="KP40" s="15"/>
      <c r="KQ40" s="15"/>
      <c r="KR40" s="15"/>
      <c r="KS40" s="15"/>
      <c r="KT40" s="15"/>
      <c r="KU40" s="15"/>
      <c r="KV40" s="15"/>
      <c r="KW40" s="15"/>
      <c r="KX40" s="15"/>
      <c r="KY40" s="15"/>
      <c r="KZ40" s="15"/>
      <c r="LA40" s="15"/>
      <c r="LB40" s="15"/>
      <c r="LC40" s="15"/>
      <c r="LD40" s="15"/>
      <c r="LE40" s="15"/>
      <c r="LF40" s="15"/>
      <c r="LG40" s="15"/>
      <c r="LH40" s="15"/>
      <c r="LI40" s="15"/>
      <c r="LJ40" s="15"/>
      <c r="LK40" s="15"/>
      <c r="LL40" s="15"/>
      <c r="LM40" s="15"/>
      <c r="LN40" s="15"/>
      <c r="LO40" s="15"/>
      <c r="LP40" s="15"/>
      <c r="LQ40" s="15"/>
      <c r="LR40" s="15"/>
      <c r="LS40" s="15"/>
      <c r="LT40" s="15"/>
      <c r="LU40" s="15"/>
      <c r="LV40" s="15"/>
      <c r="LW40" s="15"/>
      <c r="LX40" s="15"/>
      <c r="LY40" s="15"/>
      <c r="LZ40" s="15"/>
      <c r="MA40" s="15"/>
      <c r="MB40" s="15"/>
      <c r="MC40" s="15"/>
      <c r="MD40" s="15"/>
      <c r="ME40" s="15"/>
      <c r="MF40" s="15"/>
      <c r="MG40" s="15"/>
      <c r="MH40" s="15"/>
      <c r="MI40" s="15"/>
      <c r="MJ40" s="15"/>
      <c r="MK40" s="15"/>
      <c r="ML40" s="15"/>
      <c r="MM40" s="15"/>
      <c r="MN40" s="15"/>
      <c r="MO40" s="15"/>
      <c r="MP40" s="15"/>
      <c r="MQ40" s="15"/>
      <c r="MR40" s="15"/>
      <c r="MS40" s="15"/>
      <c r="MT40" s="15"/>
      <c r="MU40" s="15"/>
      <c r="MV40" s="15"/>
      <c r="MW40" s="15"/>
      <c r="MX40" s="15"/>
      <c r="MY40" s="15"/>
      <c r="MZ40" s="15"/>
      <c r="NA40" s="15"/>
      <c r="NB40" s="15"/>
      <c r="NC40" s="15"/>
      <c r="ND40" s="15"/>
      <c r="NE40" s="15"/>
      <c r="NF40" s="15"/>
      <c r="NG40" s="15"/>
      <c r="NH40" s="15"/>
      <c r="NI40" s="15"/>
      <c r="NJ40" s="15"/>
      <c r="NK40" s="15"/>
      <c r="NL40" s="15"/>
      <c r="NM40" s="15"/>
      <c r="NN40" s="15"/>
      <c r="NO40" s="15"/>
      <c r="NP40" s="15"/>
      <c r="NQ40" s="15"/>
      <c r="NR40" s="15"/>
      <c r="NS40" s="15"/>
      <c r="NT40" s="15"/>
      <c r="NU40" s="15"/>
      <c r="NV40" s="15"/>
      <c r="NW40" s="15"/>
      <c r="NX40" s="15"/>
      <c r="NY40" s="15"/>
      <c r="NZ40" s="15"/>
      <c r="OA40" s="15"/>
      <c r="OB40" s="15"/>
      <c r="OC40" s="15"/>
      <c r="OD40" s="15"/>
      <c r="OE40" s="15"/>
      <c r="OF40" s="15"/>
      <c r="OG40" s="15"/>
      <c r="OH40" s="15"/>
      <c r="OI40" s="15"/>
      <c r="OJ40" s="15"/>
      <c r="OK40" s="15"/>
      <c r="OL40" s="15"/>
      <c r="OM40" s="15"/>
      <c r="ON40" s="15"/>
      <c r="OO40" s="15"/>
      <c r="OP40" s="15"/>
      <c r="OQ40" s="15"/>
      <c r="OR40" s="15"/>
      <c r="OS40" s="15"/>
      <c r="OT40" s="15"/>
      <c r="OU40" s="15"/>
      <c r="OV40" s="15"/>
      <c r="OW40" s="15"/>
      <c r="OX40" s="15"/>
      <c r="OY40" s="15"/>
      <c r="OZ40" s="15"/>
      <c r="PA40" s="15"/>
      <c r="PB40" s="15"/>
      <c r="PC40" s="15"/>
      <c r="PD40" s="15"/>
      <c r="PE40" s="15"/>
      <c r="PF40" s="15"/>
      <c r="PG40" s="15"/>
      <c r="PH40" s="15"/>
      <c r="PI40" s="15"/>
      <c r="PJ40" s="15"/>
      <c r="PK40" s="15"/>
      <c r="PL40" s="15"/>
      <c r="PM40" s="15"/>
      <c r="PN40" s="15"/>
      <c r="PO40" s="15"/>
      <c r="PP40" s="15"/>
      <c r="PQ40" s="15"/>
      <c r="PR40" s="15"/>
      <c r="PS40" s="15"/>
      <c r="PT40" s="15"/>
      <c r="PU40" s="15"/>
      <c r="PV40" s="15"/>
      <c r="PW40" s="15"/>
      <c r="PX40" s="15"/>
      <c r="PY40" s="15"/>
      <c r="PZ40" s="15"/>
      <c r="QA40" s="15"/>
      <c r="QB40" s="15"/>
      <c r="QC40" s="15"/>
      <c r="QD40" s="15"/>
      <c r="QE40" s="15"/>
      <c r="QF40" s="15"/>
      <c r="QG40" s="15"/>
      <c r="QH40" s="15"/>
      <c r="QI40" s="15"/>
      <c r="QJ40" s="15"/>
      <c r="QK40" s="15"/>
      <c r="QL40" s="15"/>
      <c r="QM40" s="15"/>
      <c r="QN40" s="15"/>
      <c r="QO40" s="15"/>
      <c r="QP40" s="15"/>
      <c r="QQ40" s="15"/>
      <c r="QR40" s="15"/>
      <c r="QS40" s="15"/>
      <c r="QT40" s="15"/>
      <c r="QU40" s="15"/>
      <c r="QV40" s="15"/>
      <c r="QW40" s="15"/>
      <c r="QX40" s="15"/>
      <c r="QY40" s="15"/>
      <c r="QZ40" s="15"/>
      <c r="RA40" s="15"/>
      <c r="RB40" s="15"/>
      <c r="RC40" s="15"/>
      <c r="RD40" s="15"/>
      <c r="RE40" s="15"/>
      <c r="RF40" s="15"/>
      <c r="RG40" s="15"/>
      <c r="RH40" s="15"/>
      <c r="RI40" s="15"/>
      <c r="RJ40" s="15"/>
      <c r="RK40" s="15"/>
      <c r="RL40" s="15"/>
      <c r="RM40" s="15"/>
      <c r="RN40" s="15"/>
      <c r="RO40" s="15"/>
      <c r="RP40" s="15"/>
      <c r="RQ40" s="15"/>
      <c r="RR40" s="15"/>
      <c r="RS40" s="15"/>
      <c r="RT40" s="15"/>
      <c r="RU40" s="15"/>
      <c r="RV40" s="15"/>
      <c r="RW40" s="15"/>
      <c r="RX40" s="15"/>
      <c r="RY40" s="15"/>
      <c r="RZ40" s="15"/>
      <c r="SA40" s="15"/>
      <c r="SB40" s="15"/>
      <c r="SC40" s="15"/>
      <c r="SD40" s="15"/>
      <c r="SE40" s="15"/>
      <c r="SF40" s="15"/>
      <c r="SG40" s="15"/>
      <c r="SH40" s="15"/>
      <c r="SI40" s="15"/>
      <c r="SJ40" s="15"/>
      <c r="SK40" s="15"/>
      <c r="SL40" s="15"/>
      <c r="SM40" s="15"/>
      <c r="SN40" s="15"/>
      <c r="SO40" s="15"/>
      <c r="SP40" s="15"/>
      <c r="SQ40" s="15"/>
      <c r="SR40" s="15"/>
      <c r="SS40" s="15"/>
      <c r="ST40" s="15"/>
      <c r="SU40" s="15"/>
      <c r="SV40" s="15"/>
      <c r="SW40" s="15"/>
      <c r="SX40" s="15"/>
      <c r="SY40" s="15"/>
      <c r="SZ40" s="15"/>
      <c r="TA40" s="15"/>
      <c r="TB40" s="15"/>
      <c r="TC40" s="15"/>
      <c r="TD40" s="15"/>
      <c r="TE40" s="15"/>
      <c r="TF40" s="15"/>
      <c r="TG40" s="15"/>
      <c r="TH40" s="15"/>
      <c r="TI40" s="15"/>
      <c r="TJ40" s="15"/>
      <c r="TK40" s="15"/>
      <c r="TL40" s="15"/>
      <c r="TM40" s="15"/>
      <c r="TN40" s="15"/>
      <c r="TO40" s="15"/>
      <c r="TP40" s="15"/>
      <c r="TQ40" s="15"/>
      <c r="TR40" s="15"/>
      <c r="TS40" s="15"/>
      <c r="TT40" s="15"/>
      <c r="TU40" s="15"/>
      <c r="TV40" s="15"/>
      <c r="TW40" s="15"/>
      <c r="TX40" s="15"/>
      <c r="TY40" s="15"/>
      <c r="TZ40" s="15"/>
      <c r="UA40" s="15"/>
      <c r="UB40" s="15"/>
      <c r="UC40" s="15"/>
      <c r="UD40" s="15"/>
      <c r="UE40" s="15"/>
      <c r="UF40" s="15"/>
      <c r="UG40" s="15"/>
      <c r="UH40" s="15"/>
      <c r="UI40" s="15"/>
      <c r="UJ40" s="15"/>
      <c r="UK40" s="15"/>
      <c r="UL40" s="15"/>
      <c r="UM40" s="15"/>
      <c r="UN40" s="15"/>
      <c r="UO40" s="15"/>
      <c r="UP40" s="15"/>
      <c r="UQ40" s="15"/>
      <c r="UR40" s="15"/>
      <c r="US40" s="15"/>
      <c r="UT40" s="15"/>
      <c r="UU40" s="15"/>
      <c r="UV40" s="15"/>
      <c r="UW40" s="15"/>
      <c r="UX40" s="15"/>
      <c r="UY40" s="15"/>
      <c r="UZ40" s="15"/>
      <c r="VA40" s="15"/>
      <c r="VB40" s="15"/>
      <c r="VC40" s="15"/>
      <c r="VD40" s="15"/>
      <c r="VE40" s="15"/>
      <c r="VF40" s="15"/>
      <c r="VG40" s="15"/>
      <c r="VH40" s="15"/>
      <c r="VI40" s="15"/>
      <c r="VJ40" s="15"/>
      <c r="VK40" s="15"/>
      <c r="VL40" s="15"/>
      <c r="VM40" s="15"/>
      <c r="VN40" s="15"/>
      <c r="VO40" s="15"/>
      <c r="VP40" s="15"/>
      <c r="VQ40" s="15"/>
      <c r="VR40" s="15"/>
      <c r="VS40" s="15"/>
      <c r="VT40" s="15"/>
      <c r="VU40" s="15"/>
      <c r="VV40" s="15"/>
      <c r="VW40" s="15"/>
      <c r="VX40" s="15"/>
      <c r="VY40" s="15"/>
      <c r="VZ40" s="15"/>
      <c r="WA40" s="15"/>
      <c r="WB40" s="15"/>
      <c r="WC40" s="15"/>
      <c r="WD40" s="15"/>
      <c r="WE40" s="15"/>
      <c r="WF40" s="15"/>
      <c r="WG40" s="15"/>
      <c r="WH40" s="15"/>
      <c r="WI40" s="15"/>
      <c r="WJ40" s="15"/>
      <c r="WK40" s="15"/>
      <c r="WL40" s="15"/>
      <c r="WM40" s="15"/>
      <c r="WN40" s="15"/>
      <c r="WO40" s="15"/>
      <c r="WP40" s="15"/>
      <c r="WQ40" s="15"/>
      <c r="WR40" s="15"/>
      <c r="WS40" s="15"/>
      <c r="WT40" s="15"/>
      <c r="WU40" s="15"/>
      <c r="WV40" s="15"/>
      <c r="WW40" s="15"/>
      <c r="WX40" s="15"/>
      <c r="WY40" s="15"/>
      <c r="WZ40" s="15"/>
      <c r="XA40" s="15"/>
      <c r="XB40" s="15"/>
      <c r="XC40" s="15"/>
      <c r="XD40" s="15"/>
      <c r="XE40" s="15"/>
      <c r="XF40" s="15"/>
      <c r="XG40" s="15"/>
      <c r="XH40" s="15"/>
      <c r="XI40" s="15"/>
      <c r="XJ40" s="15"/>
      <c r="XK40" s="15"/>
      <c r="XL40" s="15"/>
      <c r="XM40" s="15"/>
      <c r="XN40" s="15"/>
      <c r="XO40" s="15"/>
      <c r="XP40" s="15"/>
      <c r="XQ40" s="15"/>
      <c r="XR40" s="15"/>
      <c r="XS40" s="15"/>
      <c r="XT40" s="15"/>
      <c r="XU40" s="15"/>
      <c r="XV40" s="15"/>
      <c r="XW40" s="15"/>
      <c r="XX40" s="15"/>
      <c r="XY40" s="15"/>
      <c r="XZ40" s="15"/>
      <c r="YA40" s="15"/>
      <c r="YB40" s="15"/>
      <c r="YC40" s="15"/>
      <c r="YD40" s="15"/>
      <c r="YE40" s="15"/>
      <c r="YF40" s="15"/>
      <c r="YG40" s="15"/>
      <c r="YH40" s="15"/>
      <c r="YI40" s="15"/>
      <c r="YJ40" s="15"/>
      <c r="YK40" s="15"/>
      <c r="YL40" s="15"/>
      <c r="YM40" s="15"/>
      <c r="YN40" s="15"/>
      <c r="YO40" s="15"/>
      <c r="YP40" s="15"/>
      <c r="YQ40" s="15"/>
      <c r="YR40" s="15"/>
      <c r="YS40" s="15"/>
      <c r="YT40" s="15"/>
      <c r="YU40" s="15"/>
      <c r="YV40" s="15"/>
      <c r="YW40" s="15"/>
      <c r="YX40" s="15"/>
      <c r="YY40" s="15"/>
      <c r="YZ40" s="15"/>
      <c r="ZA40" s="15"/>
      <c r="ZB40" s="15"/>
      <c r="ZC40" s="15"/>
      <c r="ZD40" s="15"/>
      <c r="ZE40" s="15"/>
      <c r="ZF40" s="15"/>
      <c r="ZG40" s="15"/>
      <c r="ZH40" s="15"/>
      <c r="ZI40" s="15"/>
      <c r="ZJ40" s="15"/>
      <c r="ZK40" s="15"/>
      <c r="ZL40" s="15"/>
      <c r="ZM40" s="15"/>
      <c r="ZN40" s="15"/>
      <c r="ZO40" s="15"/>
      <c r="ZP40" s="15"/>
      <c r="ZQ40" s="15"/>
      <c r="ZR40" s="15"/>
      <c r="ZS40" s="15"/>
      <c r="ZT40" s="15"/>
      <c r="ZU40" s="15"/>
      <c r="ZV40" s="15"/>
      <c r="ZW40" s="15"/>
      <c r="ZX40" s="15"/>
      <c r="ZY40" s="15"/>
      <c r="ZZ40" s="15"/>
      <c r="AAA40" s="15"/>
      <c r="AAB40" s="15"/>
      <c r="AAC40" s="15"/>
      <c r="AAD40" s="15"/>
      <c r="AAE40" s="15"/>
      <c r="AAF40" s="15"/>
      <c r="AAG40" s="15"/>
      <c r="AAH40" s="15"/>
      <c r="AAI40" s="15"/>
      <c r="AAJ40" s="15"/>
      <c r="AAK40" s="15"/>
      <c r="AAL40" s="15"/>
      <c r="AAM40" s="15"/>
      <c r="AAN40" s="15"/>
      <c r="AAO40" s="15"/>
      <c r="AAP40" s="15"/>
      <c r="AAQ40" s="15"/>
      <c r="AAR40" s="15"/>
      <c r="AAS40" s="15"/>
      <c r="AAT40" s="15"/>
      <c r="AAU40" s="15"/>
      <c r="AAV40" s="15"/>
      <c r="AAW40" s="15"/>
      <c r="AAX40" s="15"/>
      <c r="AAY40" s="15"/>
      <c r="AAZ40" s="15"/>
      <c r="ABA40" s="15"/>
      <c r="ABB40" s="15"/>
      <c r="ABC40" s="15"/>
      <c r="ABD40" s="15"/>
      <c r="ABE40" s="15"/>
      <c r="ABF40" s="15"/>
      <c r="ABG40" s="15"/>
      <c r="ABH40" s="15"/>
      <c r="ABI40" s="15"/>
      <c r="ABJ40" s="15"/>
      <c r="ABK40" s="15"/>
      <c r="ABL40" s="15"/>
      <c r="ABM40" s="15"/>
      <c r="ABN40" s="15"/>
      <c r="ABO40" s="15"/>
      <c r="ABP40" s="15"/>
      <c r="ABQ40" s="15"/>
      <c r="ABR40" s="15"/>
      <c r="ABS40" s="15"/>
      <c r="ABT40" s="15"/>
      <c r="ABU40" s="15"/>
      <c r="ABV40" s="15"/>
      <c r="ABW40" s="15"/>
      <c r="ABX40" s="15"/>
      <c r="ABY40" s="15"/>
      <c r="ABZ40" s="15"/>
      <c r="ACA40" s="15"/>
      <c r="ACB40" s="15"/>
      <c r="ACC40" s="15"/>
      <c r="ACD40" s="15"/>
      <c r="ACE40" s="15"/>
      <c r="ACF40" s="15"/>
      <c r="ACG40" s="15"/>
      <c r="ACH40" s="15"/>
      <c r="ACI40" s="15"/>
      <c r="ACJ40" s="15"/>
      <c r="ACK40" s="15"/>
      <c r="ACL40" s="15"/>
      <c r="ACM40" s="15"/>
      <c r="ACN40" s="15"/>
      <c r="ACO40" s="15"/>
      <c r="ACP40" s="15"/>
      <c r="ACQ40" s="15"/>
      <c r="ACR40" s="15"/>
      <c r="ACS40" s="15"/>
      <c r="ACT40" s="15"/>
      <c r="ACU40" s="15"/>
      <c r="ACV40" s="15"/>
      <c r="ACW40" s="15"/>
      <c r="ACX40" s="15"/>
      <c r="ACY40" s="15"/>
      <c r="ACZ40" s="15"/>
    </row>
    <row r="41" spans="1:780">
      <c r="C41" s="40">
        <f>SUM(PT!D51)</f>
        <v>13</v>
      </c>
      <c r="D41" s="40">
        <f t="shared" si="775"/>
        <v>1.4319999999999999</v>
      </c>
      <c r="E41" s="40">
        <f>SUM(PT!C51)</f>
        <v>135</v>
      </c>
      <c r="F41" s="41">
        <f t="shared" si="776"/>
        <v>193.32</v>
      </c>
      <c r="G41" s="41">
        <f t="shared" si="777"/>
        <v>166.66117199999999</v>
      </c>
      <c r="H41" s="41">
        <f t="shared" si="778"/>
        <v>145.89860400000001</v>
      </c>
      <c r="I41" s="41">
        <f t="shared" si="779"/>
        <v>129.31174799999999</v>
      </c>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5"/>
      <c r="AX41" s="15"/>
      <c r="AY41" s="15"/>
      <c r="AZ41" s="15"/>
      <c r="BA41" s="15"/>
      <c r="BB41" s="15"/>
      <c r="BC41" s="15"/>
      <c r="BD41" s="15"/>
      <c r="BE41" s="15"/>
      <c r="BF41" s="15"/>
      <c r="BG41" s="15"/>
      <c r="BH41" s="15"/>
      <c r="BI41" s="15"/>
      <c r="BJ41" s="15"/>
      <c r="BK41" s="15"/>
      <c r="BL41" s="15"/>
      <c r="BM41" s="15"/>
      <c r="BN41" s="15"/>
      <c r="BO41" s="15"/>
      <c r="BP41" s="15"/>
      <c r="BQ41" s="15"/>
      <c r="BR41" s="15"/>
      <c r="BS41" s="15"/>
      <c r="BT41" s="15"/>
      <c r="BU41" s="15"/>
      <c r="BV41" s="15"/>
      <c r="BW41" s="15"/>
      <c r="BX41" s="15"/>
      <c r="BY41" s="15"/>
      <c r="BZ41" s="15"/>
      <c r="CA41" s="15"/>
      <c r="CB41" s="15"/>
      <c r="CC41" s="15"/>
      <c r="CD41" s="15"/>
      <c r="CE41" s="15"/>
      <c r="CF41" s="15"/>
      <c r="CG41" s="15"/>
      <c r="CH41" s="15"/>
      <c r="CI41" s="15"/>
      <c r="CJ41" s="15"/>
      <c r="CK41" s="15"/>
      <c r="CL41" s="15"/>
      <c r="CM41" s="15"/>
      <c r="CN41" s="15"/>
      <c r="CO41" s="15"/>
      <c r="CP41" s="15"/>
      <c r="CQ41" s="15"/>
      <c r="CR41" s="15"/>
      <c r="CS41" s="15"/>
      <c r="CT41" s="15"/>
      <c r="CU41" s="15"/>
      <c r="CV41" s="15"/>
      <c r="CW41" s="15"/>
      <c r="CX41" s="15"/>
      <c r="CY41" s="15"/>
      <c r="CZ41" s="15"/>
      <c r="DA41" s="15"/>
      <c r="DB41" s="15"/>
      <c r="DC41" s="15"/>
      <c r="DD41" s="15"/>
      <c r="DE41" s="15"/>
      <c r="DF41" s="15"/>
      <c r="DG41" s="15"/>
      <c r="DH41" s="15"/>
      <c r="DI41" s="15"/>
      <c r="DJ41" s="15"/>
      <c r="DK41" s="15"/>
      <c r="DL41" s="15"/>
      <c r="DM41" s="15"/>
      <c r="DN41" s="15"/>
      <c r="DO41" s="15"/>
      <c r="DP41" s="15"/>
      <c r="DQ41" s="15"/>
      <c r="DR41" s="15"/>
      <c r="DS41" s="15"/>
      <c r="DT41" s="15"/>
      <c r="DU41" s="15"/>
      <c r="DV41" s="15"/>
      <c r="DW41" s="15"/>
      <c r="DX41" s="15"/>
      <c r="DY41" s="15"/>
      <c r="DZ41" s="15"/>
      <c r="EA41" s="15"/>
      <c r="EB41" s="15"/>
      <c r="EC41" s="15"/>
      <c r="ED41" s="15"/>
      <c r="EE41" s="15"/>
      <c r="EF41" s="15"/>
      <c r="EG41" s="15"/>
      <c r="EH41" s="15"/>
      <c r="EI41" s="15"/>
      <c r="EJ41" s="15"/>
      <c r="EK41" s="15"/>
      <c r="EL41" s="15"/>
      <c r="EM41" s="15"/>
      <c r="EN41" s="15"/>
      <c r="EO41" s="15"/>
      <c r="EP41" s="15"/>
      <c r="EQ41" s="15"/>
      <c r="ER41" s="15"/>
      <c r="ES41" s="15"/>
      <c r="ET41" s="15"/>
      <c r="EU41" s="15"/>
      <c r="EV41" s="15"/>
      <c r="EW41" s="15"/>
      <c r="EX41" s="15"/>
      <c r="EY41" s="15"/>
      <c r="EZ41" s="15"/>
      <c r="FA41" s="15"/>
      <c r="FB41" s="15"/>
      <c r="FC41" s="15"/>
      <c r="FD41" s="15"/>
      <c r="FE41" s="15"/>
      <c r="FF41" s="15"/>
      <c r="FG41" s="15"/>
      <c r="FH41" s="15"/>
      <c r="FI41" s="15"/>
      <c r="FJ41" s="15"/>
      <c r="FK41" s="15"/>
      <c r="FL41" s="15"/>
      <c r="FM41" s="15"/>
      <c r="FN41" s="15"/>
      <c r="FO41" s="15"/>
      <c r="FP41" s="15"/>
      <c r="FQ41" s="15"/>
      <c r="FR41" s="15"/>
      <c r="FS41" s="15"/>
      <c r="FT41" s="15"/>
      <c r="FU41" s="15"/>
      <c r="FV41" s="15"/>
      <c r="FW41" s="15"/>
      <c r="FX41" s="15"/>
      <c r="FY41" s="15"/>
      <c r="FZ41" s="15"/>
      <c r="GA41" s="15"/>
      <c r="GB41" s="15"/>
      <c r="GC41" s="15"/>
      <c r="GD41" s="15"/>
      <c r="GE41" s="15"/>
      <c r="GF41" s="15"/>
      <c r="GG41" s="15"/>
      <c r="GH41" s="15"/>
      <c r="GI41" s="15"/>
      <c r="GJ41" s="15"/>
      <c r="GK41" s="15"/>
      <c r="GL41" s="15"/>
      <c r="GM41" s="15"/>
      <c r="GN41" s="15"/>
      <c r="GO41" s="15"/>
      <c r="GP41" s="15"/>
      <c r="GQ41" s="15"/>
      <c r="GR41" s="15"/>
      <c r="GS41" s="15"/>
      <c r="GT41" s="15"/>
      <c r="GU41" s="15"/>
      <c r="GV41" s="15"/>
      <c r="GW41" s="15"/>
      <c r="GX41" s="15"/>
      <c r="GY41" s="15"/>
      <c r="GZ41" s="15"/>
      <c r="HA41" s="15"/>
      <c r="HB41" s="15"/>
      <c r="HC41" s="15"/>
      <c r="HD41" s="15"/>
      <c r="HE41" s="15"/>
      <c r="HF41" s="15"/>
      <c r="HG41" s="15"/>
      <c r="HH41" s="15"/>
      <c r="HI41" s="15"/>
      <c r="HJ41" s="15"/>
      <c r="HK41" s="15"/>
      <c r="HL41" s="15"/>
      <c r="HM41" s="15"/>
      <c r="HN41" s="15"/>
      <c r="HO41" s="15"/>
      <c r="HP41" s="15"/>
      <c r="HQ41" s="15"/>
      <c r="HR41" s="15"/>
      <c r="HS41" s="15"/>
      <c r="HT41" s="15"/>
      <c r="HU41" s="15"/>
      <c r="HV41" s="15"/>
      <c r="HW41" s="15"/>
      <c r="HX41" s="15"/>
      <c r="HY41" s="15"/>
      <c r="HZ41" s="15"/>
      <c r="IA41" s="15"/>
      <c r="IB41" s="15"/>
      <c r="IC41" s="15"/>
      <c r="ID41" s="15"/>
      <c r="IE41" s="15"/>
      <c r="IF41" s="15"/>
      <c r="IG41" s="15"/>
      <c r="IH41" s="15"/>
      <c r="II41" s="15"/>
      <c r="IJ41" s="15"/>
      <c r="IK41" s="15"/>
      <c r="IL41" s="15"/>
      <c r="IM41" s="15"/>
      <c r="IN41" s="15"/>
      <c r="IO41" s="15"/>
      <c r="IP41" s="15"/>
      <c r="IQ41" s="15"/>
      <c r="IR41" s="15"/>
      <c r="IS41" s="15"/>
      <c r="IT41" s="15"/>
      <c r="IU41" s="15"/>
      <c r="IV41" s="15"/>
      <c r="IW41" s="15"/>
      <c r="IX41" s="15"/>
      <c r="IY41" s="15"/>
      <c r="IZ41" s="15"/>
      <c r="JA41" s="15"/>
      <c r="JB41" s="15"/>
      <c r="JC41" s="15"/>
      <c r="JD41" s="15"/>
      <c r="JE41" s="15"/>
      <c r="JF41" s="15"/>
      <c r="JG41" s="15"/>
      <c r="JH41" s="15"/>
      <c r="JI41" s="15"/>
      <c r="JJ41" s="15"/>
      <c r="JK41" s="15"/>
      <c r="JL41" s="15"/>
      <c r="JM41" s="15"/>
      <c r="JN41" s="15"/>
      <c r="JO41" s="15"/>
      <c r="JP41" s="15"/>
      <c r="JQ41" s="15"/>
      <c r="JR41" s="15"/>
      <c r="JS41" s="15"/>
      <c r="JT41" s="15"/>
      <c r="JU41" s="15"/>
      <c r="JV41" s="15"/>
      <c r="JW41" s="15"/>
      <c r="JX41" s="15"/>
      <c r="JY41" s="15"/>
      <c r="JZ41" s="15"/>
      <c r="KA41" s="15"/>
      <c r="KB41" s="15"/>
      <c r="KC41" s="15"/>
      <c r="KD41" s="15"/>
      <c r="KE41" s="15"/>
      <c r="KF41" s="15"/>
      <c r="KG41" s="15"/>
      <c r="KH41" s="15"/>
      <c r="KI41" s="15"/>
      <c r="KJ41" s="15"/>
      <c r="KK41" s="15"/>
      <c r="KL41" s="15"/>
      <c r="KM41" s="15"/>
      <c r="KN41" s="15"/>
      <c r="KO41" s="15"/>
      <c r="KP41" s="15"/>
      <c r="KQ41" s="15"/>
      <c r="KR41" s="15"/>
      <c r="KS41" s="15"/>
      <c r="KT41" s="15"/>
      <c r="KU41" s="15"/>
      <c r="KV41" s="15"/>
      <c r="KW41" s="15"/>
      <c r="KX41" s="15"/>
      <c r="KY41" s="15"/>
      <c r="KZ41" s="15"/>
      <c r="LA41" s="15"/>
      <c r="LB41" s="15"/>
      <c r="LC41" s="15"/>
      <c r="LD41" s="15"/>
      <c r="LE41" s="15"/>
      <c r="LF41" s="15"/>
      <c r="LG41" s="15"/>
      <c r="LH41" s="15"/>
      <c r="LI41" s="15"/>
      <c r="LJ41" s="15"/>
      <c r="LK41" s="15"/>
      <c r="LL41" s="15"/>
      <c r="LM41" s="15"/>
      <c r="LN41" s="15"/>
      <c r="LO41" s="15"/>
      <c r="LP41" s="15"/>
      <c r="LQ41" s="15"/>
      <c r="LR41" s="15"/>
      <c r="LS41" s="15"/>
      <c r="LT41" s="15"/>
      <c r="LU41" s="15"/>
      <c r="LV41" s="15"/>
      <c r="LW41" s="15"/>
      <c r="LX41" s="15"/>
      <c r="LY41" s="15"/>
      <c r="LZ41" s="15"/>
      <c r="MA41" s="15"/>
      <c r="MB41" s="15"/>
      <c r="MC41" s="15"/>
      <c r="MD41" s="15"/>
      <c r="ME41" s="15"/>
      <c r="MF41" s="15"/>
      <c r="MG41" s="15"/>
      <c r="MH41" s="15"/>
      <c r="MI41" s="15"/>
      <c r="MJ41" s="15"/>
      <c r="MK41" s="15"/>
      <c r="ML41" s="15"/>
      <c r="MM41" s="15"/>
      <c r="MN41" s="15"/>
      <c r="MO41" s="15"/>
      <c r="MP41" s="15"/>
      <c r="MQ41" s="15"/>
      <c r="MR41" s="15"/>
      <c r="MS41" s="15"/>
      <c r="MT41" s="15"/>
      <c r="MU41" s="15"/>
      <c r="MV41" s="15"/>
      <c r="MW41" s="15"/>
      <c r="MX41" s="15"/>
      <c r="MY41" s="15"/>
      <c r="MZ41" s="15"/>
      <c r="NA41" s="15"/>
      <c r="NB41" s="15"/>
      <c r="NC41" s="15"/>
      <c r="ND41" s="15"/>
      <c r="NE41" s="15"/>
      <c r="NF41" s="15"/>
      <c r="NG41" s="15"/>
      <c r="NH41" s="15"/>
      <c r="NI41" s="15"/>
      <c r="NJ41" s="15"/>
      <c r="NK41" s="15"/>
      <c r="NL41" s="15"/>
      <c r="NM41" s="15"/>
      <c r="NN41" s="15"/>
      <c r="NO41" s="15"/>
      <c r="NP41" s="15"/>
      <c r="NQ41" s="15"/>
      <c r="NR41" s="15"/>
      <c r="NS41" s="15"/>
      <c r="NT41" s="15"/>
      <c r="NU41" s="15"/>
      <c r="NV41" s="15"/>
      <c r="NW41" s="15"/>
      <c r="NX41" s="15"/>
      <c r="NY41" s="15"/>
      <c r="NZ41" s="15"/>
      <c r="OA41" s="15"/>
      <c r="OB41" s="15"/>
      <c r="OC41" s="15"/>
      <c r="OD41" s="15"/>
      <c r="OE41" s="15"/>
      <c r="OF41" s="15"/>
      <c r="OG41" s="15"/>
      <c r="OH41" s="15"/>
      <c r="OI41" s="15"/>
      <c r="OJ41" s="15"/>
      <c r="OK41" s="15"/>
      <c r="OL41" s="15"/>
      <c r="OM41" s="15"/>
      <c r="ON41" s="15"/>
      <c r="OO41" s="15"/>
      <c r="OP41" s="15"/>
      <c r="OQ41" s="15"/>
      <c r="OR41" s="15"/>
      <c r="OS41" s="15"/>
      <c r="OT41" s="15"/>
      <c r="OU41" s="15"/>
      <c r="OV41" s="15"/>
      <c r="OW41" s="15"/>
      <c r="OX41" s="15"/>
      <c r="OY41" s="15"/>
      <c r="OZ41" s="15"/>
      <c r="PA41" s="15"/>
      <c r="PB41" s="15"/>
      <c r="PC41" s="15"/>
      <c r="PD41" s="15"/>
      <c r="PE41" s="15"/>
      <c r="PF41" s="15"/>
      <c r="PG41" s="15"/>
      <c r="PH41" s="15"/>
      <c r="PI41" s="15"/>
      <c r="PJ41" s="15"/>
      <c r="PK41" s="15"/>
      <c r="PL41" s="15"/>
      <c r="PM41" s="15"/>
      <c r="PN41" s="15"/>
      <c r="PO41" s="15"/>
      <c r="PP41" s="15"/>
      <c r="PQ41" s="15"/>
      <c r="PR41" s="15"/>
      <c r="PS41" s="15"/>
      <c r="PT41" s="15"/>
      <c r="PU41" s="15"/>
      <c r="PV41" s="15"/>
      <c r="PW41" s="15"/>
      <c r="PX41" s="15"/>
      <c r="PY41" s="15"/>
      <c r="PZ41" s="15"/>
      <c r="QA41" s="15"/>
      <c r="QB41" s="15"/>
      <c r="QC41" s="15"/>
      <c r="QD41" s="15"/>
      <c r="QE41" s="15"/>
      <c r="QF41" s="15"/>
      <c r="QG41" s="15"/>
      <c r="QH41" s="15"/>
      <c r="QI41" s="15"/>
      <c r="QJ41" s="15"/>
      <c r="QK41" s="15"/>
      <c r="QL41" s="15"/>
      <c r="QM41" s="15"/>
      <c r="QN41" s="15"/>
      <c r="QO41" s="15"/>
      <c r="QP41" s="15"/>
      <c r="QQ41" s="15"/>
      <c r="QR41" s="15"/>
      <c r="QS41" s="15"/>
      <c r="QT41" s="15"/>
      <c r="QU41" s="15"/>
      <c r="QV41" s="15"/>
      <c r="QW41" s="15"/>
      <c r="QX41" s="15"/>
      <c r="QY41" s="15"/>
      <c r="QZ41" s="15"/>
      <c r="RA41" s="15"/>
      <c r="RB41" s="15"/>
      <c r="RC41" s="15"/>
      <c r="RD41" s="15"/>
      <c r="RE41" s="15"/>
      <c r="RF41" s="15"/>
      <c r="RG41" s="15"/>
      <c r="RH41" s="15"/>
      <c r="RI41" s="15"/>
      <c r="RJ41" s="15"/>
      <c r="RK41" s="15"/>
      <c r="RL41" s="15"/>
      <c r="RM41" s="15"/>
      <c r="RN41" s="15"/>
      <c r="RO41" s="15"/>
      <c r="RP41" s="15"/>
      <c r="RQ41" s="15"/>
      <c r="RR41" s="15"/>
      <c r="RS41" s="15"/>
      <c r="RT41" s="15"/>
      <c r="RU41" s="15"/>
      <c r="RV41" s="15"/>
      <c r="RW41" s="15"/>
      <c r="RX41" s="15"/>
      <c r="RY41" s="15"/>
      <c r="RZ41" s="15"/>
      <c r="SA41" s="15"/>
      <c r="SB41" s="15"/>
      <c r="SC41" s="15"/>
      <c r="SD41" s="15"/>
      <c r="SE41" s="15"/>
      <c r="SF41" s="15"/>
      <c r="SG41" s="15"/>
      <c r="SH41" s="15"/>
      <c r="SI41" s="15"/>
      <c r="SJ41" s="15"/>
      <c r="SK41" s="15"/>
      <c r="SL41" s="15"/>
      <c r="SM41" s="15"/>
      <c r="SN41" s="15"/>
      <c r="SO41" s="15"/>
      <c r="SP41" s="15"/>
      <c r="SQ41" s="15"/>
      <c r="SR41" s="15"/>
      <c r="SS41" s="15"/>
      <c r="ST41" s="15"/>
      <c r="SU41" s="15"/>
      <c r="SV41" s="15"/>
      <c r="SW41" s="15"/>
      <c r="SX41" s="15"/>
      <c r="SY41" s="15"/>
      <c r="SZ41" s="15"/>
      <c r="TA41" s="15"/>
      <c r="TB41" s="15"/>
      <c r="TC41" s="15"/>
      <c r="TD41" s="15"/>
      <c r="TE41" s="15"/>
      <c r="TF41" s="15"/>
      <c r="TG41" s="15"/>
      <c r="TH41" s="15"/>
      <c r="TI41" s="15"/>
      <c r="TJ41" s="15"/>
      <c r="TK41" s="15"/>
      <c r="TL41" s="15"/>
      <c r="TM41" s="15"/>
      <c r="TN41" s="15"/>
      <c r="TO41" s="15"/>
      <c r="TP41" s="15"/>
      <c r="TQ41" s="15"/>
      <c r="TR41" s="15"/>
      <c r="TS41" s="15"/>
      <c r="TT41" s="15"/>
      <c r="TU41" s="15"/>
      <c r="TV41" s="15"/>
      <c r="TW41" s="15"/>
      <c r="TX41" s="15"/>
      <c r="TY41" s="15"/>
      <c r="TZ41" s="15"/>
      <c r="UA41" s="15"/>
      <c r="UB41" s="15"/>
      <c r="UC41" s="15"/>
      <c r="UD41" s="15"/>
      <c r="UE41" s="15"/>
      <c r="UF41" s="15"/>
      <c r="UG41" s="15"/>
      <c r="UH41" s="15"/>
      <c r="UI41" s="15"/>
      <c r="UJ41" s="15"/>
      <c r="UK41" s="15"/>
      <c r="UL41" s="15"/>
      <c r="UM41" s="15"/>
      <c r="UN41" s="15"/>
      <c r="UO41" s="15"/>
      <c r="UP41" s="15"/>
      <c r="UQ41" s="15"/>
      <c r="UR41" s="15"/>
      <c r="US41" s="15"/>
      <c r="UT41" s="15"/>
      <c r="UU41" s="15"/>
      <c r="UV41" s="15"/>
      <c r="UW41" s="15"/>
      <c r="UX41" s="15"/>
      <c r="UY41" s="15"/>
      <c r="UZ41" s="15"/>
      <c r="VA41" s="15"/>
      <c r="VB41" s="15"/>
      <c r="VC41" s="15"/>
      <c r="VD41" s="15"/>
      <c r="VE41" s="15"/>
      <c r="VF41" s="15"/>
      <c r="VG41" s="15"/>
      <c r="VH41" s="15"/>
      <c r="VI41" s="15"/>
      <c r="VJ41" s="15"/>
      <c r="VK41" s="15"/>
      <c r="VL41" s="15"/>
      <c r="VM41" s="15"/>
      <c r="VN41" s="15"/>
      <c r="VO41" s="15"/>
      <c r="VP41" s="15"/>
      <c r="VQ41" s="15"/>
      <c r="VR41" s="15"/>
      <c r="VS41" s="15"/>
      <c r="VT41" s="15"/>
      <c r="VU41" s="15"/>
      <c r="VV41" s="15"/>
      <c r="VW41" s="15"/>
      <c r="VX41" s="15"/>
      <c r="VY41" s="15"/>
      <c r="VZ41" s="15"/>
      <c r="WA41" s="15"/>
      <c r="WB41" s="15"/>
      <c r="WC41" s="15"/>
      <c r="WD41" s="15"/>
      <c r="WE41" s="15"/>
      <c r="WF41" s="15"/>
      <c r="WG41" s="15"/>
      <c r="WH41" s="15"/>
      <c r="WI41" s="15"/>
      <c r="WJ41" s="15"/>
      <c r="WK41" s="15"/>
      <c r="WL41" s="15"/>
      <c r="WM41" s="15"/>
      <c r="WN41" s="15"/>
      <c r="WO41" s="15"/>
      <c r="WP41" s="15"/>
      <c r="WQ41" s="15"/>
      <c r="WR41" s="15"/>
      <c r="WS41" s="15"/>
      <c r="WT41" s="15"/>
      <c r="WU41" s="15"/>
      <c r="WV41" s="15"/>
      <c r="WW41" s="15"/>
      <c r="WX41" s="15"/>
      <c r="WY41" s="15"/>
      <c r="WZ41" s="15"/>
      <c r="XA41" s="15"/>
      <c r="XB41" s="15"/>
      <c r="XC41" s="15"/>
      <c r="XD41" s="15"/>
      <c r="XE41" s="15"/>
      <c r="XF41" s="15"/>
      <c r="XG41" s="15"/>
      <c r="XH41" s="15"/>
      <c r="XI41" s="15"/>
      <c r="XJ41" s="15"/>
      <c r="XK41" s="15"/>
      <c r="XL41" s="15"/>
      <c r="XM41" s="15"/>
      <c r="XN41" s="15"/>
      <c r="XO41" s="15"/>
      <c r="XP41" s="15"/>
      <c r="XQ41" s="15"/>
      <c r="XR41" s="15"/>
      <c r="XS41" s="15"/>
      <c r="XT41" s="15"/>
      <c r="XU41" s="15"/>
      <c r="XV41" s="15"/>
      <c r="XW41" s="15"/>
      <c r="XX41" s="15"/>
      <c r="XY41" s="15"/>
      <c r="XZ41" s="15"/>
      <c r="YA41" s="15"/>
      <c r="YB41" s="15"/>
      <c r="YC41" s="15"/>
      <c r="YD41" s="15"/>
      <c r="YE41" s="15"/>
      <c r="YF41" s="15"/>
      <c r="YG41" s="15"/>
      <c r="YH41" s="15"/>
      <c r="YI41" s="15"/>
      <c r="YJ41" s="15"/>
      <c r="YK41" s="15"/>
      <c r="YL41" s="15"/>
      <c r="YM41" s="15"/>
      <c r="YN41" s="15"/>
      <c r="YO41" s="15"/>
      <c r="YP41" s="15"/>
      <c r="YQ41" s="15"/>
      <c r="YR41" s="15"/>
      <c r="YS41" s="15"/>
      <c r="YT41" s="15"/>
      <c r="YU41" s="15"/>
      <c r="YV41" s="15"/>
      <c r="YW41" s="15"/>
      <c r="YX41" s="15"/>
      <c r="YY41" s="15"/>
      <c r="YZ41" s="15"/>
      <c r="ZA41" s="15"/>
      <c r="ZB41" s="15"/>
      <c r="ZC41" s="15"/>
      <c r="ZD41" s="15"/>
      <c r="ZE41" s="15"/>
      <c r="ZF41" s="15"/>
      <c r="ZG41" s="15"/>
      <c r="ZH41" s="15"/>
      <c r="ZI41" s="15"/>
      <c r="ZJ41" s="15"/>
      <c r="ZK41" s="15"/>
      <c r="ZL41" s="15"/>
      <c r="ZM41" s="15"/>
      <c r="ZN41" s="15"/>
      <c r="ZO41" s="15"/>
      <c r="ZP41" s="15"/>
      <c r="ZQ41" s="15"/>
      <c r="ZR41" s="15"/>
      <c r="ZS41" s="15"/>
      <c r="ZT41" s="15"/>
      <c r="ZU41" s="15"/>
      <c r="ZV41" s="15"/>
      <c r="ZW41" s="15"/>
      <c r="ZX41" s="15"/>
      <c r="ZY41" s="15"/>
      <c r="ZZ41" s="15"/>
      <c r="AAA41" s="15"/>
      <c r="AAB41" s="15"/>
      <c r="AAC41" s="15"/>
      <c r="AAD41" s="15"/>
      <c r="AAE41" s="15"/>
      <c r="AAF41" s="15"/>
      <c r="AAG41" s="15"/>
      <c r="AAH41" s="15"/>
      <c r="AAI41" s="15"/>
      <c r="AAJ41" s="15"/>
      <c r="AAK41" s="15"/>
      <c r="AAL41" s="15"/>
      <c r="AAM41" s="15"/>
      <c r="AAN41" s="15"/>
      <c r="AAO41" s="15"/>
      <c r="AAP41" s="15"/>
      <c r="AAQ41" s="15"/>
      <c r="AAR41" s="15"/>
      <c r="AAS41" s="15"/>
      <c r="AAT41" s="15"/>
      <c r="AAU41" s="15"/>
      <c r="AAV41" s="15"/>
      <c r="AAW41" s="15"/>
      <c r="AAX41" s="15"/>
      <c r="AAY41" s="15"/>
      <c r="AAZ41" s="15"/>
      <c r="ABA41" s="15"/>
      <c r="ABB41" s="15"/>
      <c r="ABC41" s="15"/>
      <c r="ABD41" s="15"/>
      <c r="ABE41" s="15"/>
      <c r="ABF41" s="15"/>
      <c r="ABG41" s="15"/>
      <c r="ABH41" s="15"/>
      <c r="ABI41" s="15"/>
      <c r="ABJ41" s="15"/>
      <c r="ABK41" s="15"/>
      <c r="ABL41" s="15"/>
      <c r="ABM41" s="15"/>
      <c r="ABN41" s="15"/>
      <c r="ABO41" s="15"/>
      <c r="ABP41" s="15"/>
      <c r="ABQ41" s="15"/>
      <c r="ABR41" s="15"/>
      <c r="ABS41" s="15"/>
      <c r="ABT41" s="15"/>
      <c r="ABU41" s="15"/>
      <c r="ABV41" s="15"/>
      <c r="ABW41" s="15"/>
      <c r="ABX41" s="15"/>
      <c r="ABY41" s="15"/>
      <c r="ABZ41" s="15"/>
      <c r="ACA41" s="15"/>
      <c r="ACB41" s="15"/>
      <c r="ACC41" s="15"/>
      <c r="ACD41" s="15"/>
      <c r="ACE41" s="15"/>
      <c r="ACF41" s="15"/>
      <c r="ACG41" s="15"/>
      <c r="ACH41" s="15"/>
      <c r="ACI41" s="15"/>
      <c r="ACJ41" s="15"/>
      <c r="ACK41" s="15"/>
      <c r="ACL41" s="15"/>
      <c r="ACM41" s="15"/>
      <c r="ACN41" s="15"/>
      <c r="ACO41" s="15"/>
      <c r="ACP41" s="15"/>
      <c r="ACQ41" s="15"/>
      <c r="ACR41" s="15"/>
      <c r="ACS41" s="15"/>
      <c r="ACT41" s="15"/>
      <c r="ACU41" s="15"/>
      <c r="ACV41" s="15"/>
      <c r="ACW41" s="15"/>
      <c r="ACX41" s="15"/>
      <c r="ACY41" s="15"/>
      <c r="ACZ41" s="15"/>
    </row>
    <row r="42" spans="1:780">
      <c r="C42" s="40">
        <f>SUM(PT!D52)</f>
        <v>14</v>
      </c>
      <c r="D42" s="40">
        <f t="shared" si="775"/>
        <v>1.4570000000000001</v>
      </c>
      <c r="E42" s="40">
        <f>SUM(PT!C52)</f>
        <v>135</v>
      </c>
      <c r="F42" s="41">
        <f t="shared" si="776"/>
        <v>196.69500000000002</v>
      </c>
      <c r="G42" s="41">
        <f t="shared" si="777"/>
        <v>169.57075950000001</v>
      </c>
      <c r="H42" s="41">
        <f t="shared" si="778"/>
        <v>148.44571650000003</v>
      </c>
      <c r="I42" s="41">
        <f t="shared" si="779"/>
        <v>131.56928550000003</v>
      </c>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5"/>
      <c r="AX42" s="15"/>
      <c r="AY42" s="15"/>
      <c r="AZ42" s="15"/>
      <c r="BA42" s="15"/>
      <c r="BB42" s="15"/>
      <c r="BC42" s="15"/>
      <c r="BD42" s="15"/>
      <c r="BE42" s="15"/>
      <c r="BF42" s="15"/>
      <c r="BG42" s="15"/>
      <c r="BH42" s="15"/>
      <c r="BI42" s="15"/>
      <c r="BJ42" s="15"/>
      <c r="BK42" s="15"/>
      <c r="BL42" s="15"/>
      <c r="BM42" s="15"/>
      <c r="BN42" s="15"/>
      <c r="BO42" s="15"/>
      <c r="BP42" s="15"/>
      <c r="BQ42" s="15"/>
      <c r="BR42" s="15"/>
      <c r="BS42" s="15"/>
      <c r="BT42" s="15"/>
      <c r="BU42" s="15"/>
      <c r="BV42" s="15"/>
      <c r="BW42" s="15"/>
      <c r="BX42" s="15"/>
      <c r="BY42" s="15"/>
      <c r="BZ42" s="15"/>
      <c r="CA42" s="15"/>
      <c r="CB42" s="15"/>
      <c r="CC42" s="15"/>
      <c r="CD42" s="15"/>
      <c r="CE42" s="15"/>
      <c r="CF42" s="15"/>
      <c r="CG42" s="15"/>
      <c r="CH42" s="15"/>
      <c r="CI42" s="15"/>
      <c r="CJ42" s="15"/>
      <c r="CK42" s="15"/>
      <c r="CL42" s="15"/>
      <c r="CM42" s="15"/>
      <c r="CN42" s="15"/>
      <c r="CO42" s="15"/>
      <c r="CP42" s="15"/>
      <c r="CQ42" s="15"/>
      <c r="CR42" s="15"/>
      <c r="CS42" s="15"/>
      <c r="CT42" s="15"/>
      <c r="CU42" s="15"/>
      <c r="CV42" s="15"/>
      <c r="CW42" s="15"/>
      <c r="CX42" s="15"/>
      <c r="CY42" s="15"/>
      <c r="CZ42" s="15"/>
      <c r="DA42" s="15"/>
      <c r="DB42" s="15"/>
      <c r="DC42" s="15"/>
      <c r="DD42" s="15"/>
      <c r="DE42" s="15"/>
      <c r="DF42" s="15"/>
      <c r="DG42" s="15"/>
      <c r="DH42" s="15"/>
      <c r="DI42" s="15"/>
      <c r="DJ42" s="15"/>
      <c r="DK42" s="15"/>
      <c r="DL42" s="15"/>
      <c r="DM42" s="15"/>
      <c r="DN42" s="15"/>
      <c r="DO42" s="15"/>
      <c r="DP42" s="15"/>
      <c r="DQ42" s="15"/>
      <c r="DR42" s="15"/>
      <c r="DS42" s="15"/>
      <c r="DT42" s="15"/>
      <c r="DU42" s="15"/>
      <c r="DV42" s="15"/>
      <c r="DW42" s="15"/>
      <c r="DX42" s="15"/>
      <c r="DY42" s="15"/>
      <c r="DZ42" s="15"/>
      <c r="EA42" s="15"/>
      <c r="EB42" s="15"/>
      <c r="EC42" s="15"/>
      <c r="ED42" s="15"/>
      <c r="EE42" s="15"/>
      <c r="EF42" s="15"/>
      <c r="EG42" s="15"/>
      <c r="EH42" s="15"/>
      <c r="EI42" s="15"/>
      <c r="EJ42" s="15"/>
      <c r="EK42" s="15"/>
      <c r="EL42" s="15"/>
      <c r="EM42" s="15"/>
      <c r="EN42" s="15"/>
      <c r="EO42" s="15"/>
      <c r="EP42" s="15"/>
      <c r="EQ42" s="15"/>
      <c r="ER42" s="15"/>
      <c r="ES42" s="15"/>
      <c r="ET42" s="15"/>
      <c r="EU42" s="15"/>
      <c r="EV42" s="15"/>
      <c r="EW42" s="15"/>
      <c r="EX42" s="15"/>
      <c r="EY42" s="15"/>
      <c r="EZ42" s="15"/>
      <c r="FA42" s="15"/>
      <c r="FB42" s="15"/>
      <c r="FC42" s="15"/>
      <c r="FD42" s="15"/>
      <c r="FE42" s="15"/>
      <c r="FF42" s="15"/>
      <c r="FG42" s="15"/>
      <c r="FH42" s="15"/>
      <c r="FI42" s="15"/>
      <c r="FJ42" s="15"/>
      <c r="FK42" s="15"/>
      <c r="FL42" s="15"/>
      <c r="FM42" s="15"/>
      <c r="FN42" s="15"/>
      <c r="FO42" s="15"/>
      <c r="FP42" s="15"/>
      <c r="FQ42" s="15"/>
      <c r="FR42" s="15"/>
      <c r="FS42" s="15"/>
      <c r="FT42" s="15"/>
      <c r="FU42" s="15"/>
      <c r="FV42" s="15"/>
      <c r="FW42" s="15"/>
      <c r="FX42" s="15"/>
      <c r="FY42" s="15"/>
      <c r="FZ42" s="15"/>
      <c r="GA42" s="15"/>
      <c r="GB42" s="15"/>
      <c r="GC42" s="15"/>
      <c r="GD42" s="15"/>
      <c r="GE42" s="15"/>
      <c r="GF42" s="15"/>
      <c r="GG42" s="15"/>
      <c r="GH42" s="15"/>
      <c r="GI42" s="15"/>
      <c r="GJ42" s="15"/>
      <c r="GK42" s="15"/>
      <c r="GL42" s="15"/>
      <c r="GM42" s="15"/>
      <c r="GN42" s="15"/>
      <c r="GO42" s="15"/>
      <c r="GP42" s="15"/>
      <c r="GQ42" s="15"/>
      <c r="GR42" s="15"/>
      <c r="GS42" s="15"/>
      <c r="GT42" s="15"/>
      <c r="GU42" s="15"/>
      <c r="GV42" s="15"/>
      <c r="GW42" s="15"/>
      <c r="GX42" s="15"/>
      <c r="GY42" s="15"/>
      <c r="GZ42" s="15"/>
      <c r="HA42" s="15"/>
      <c r="HB42" s="15"/>
      <c r="HC42" s="15"/>
      <c r="HD42" s="15"/>
      <c r="HE42" s="15"/>
      <c r="HF42" s="15"/>
      <c r="HG42" s="15"/>
      <c r="HH42" s="15"/>
      <c r="HI42" s="15"/>
      <c r="HJ42" s="15"/>
      <c r="HK42" s="15"/>
      <c r="HL42" s="15"/>
      <c r="HM42" s="15"/>
      <c r="HN42" s="15"/>
      <c r="HO42" s="15"/>
      <c r="HP42" s="15"/>
      <c r="HQ42" s="15"/>
      <c r="HR42" s="15"/>
      <c r="HS42" s="15"/>
      <c r="HT42" s="15"/>
      <c r="HU42" s="15"/>
      <c r="HV42" s="15"/>
      <c r="HW42" s="15"/>
      <c r="HX42" s="15"/>
      <c r="HY42" s="15"/>
      <c r="HZ42" s="15"/>
      <c r="IA42" s="15"/>
      <c r="IB42" s="15"/>
      <c r="IC42" s="15"/>
      <c r="ID42" s="15"/>
      <c r="IE42" s="15"/>
      <c r="IF42" s="15"/>
      <c r="IG42" s="15"/>
      <c r="IH42" s="15"/>
      <c r="II42" s="15"/>
      <c r="IJ42" s="15"/>
      <c r="IK42" s="15"/>
      <c r="IL42" s="15"/>
      <c r="IM42" s="15"/>
      <c r="IN42" s="15"/>
      <c r="IO42" s="15"/>
      <c r="IP42" s="15"/>
      <c r="IQ42" s="15"/>
      <c r="IR42" s="15"/>
      <c r="IS42" s="15"/>
      <c r="IT42" s="15"/>
      <c r="IU42" s="15"/>
      <c r="IV42" s="15"/>
      <c r="IW42" s="15"/>
      <c r="IX42" s="15"/>
      <c r="IY42" s="15"/>
      <c r="IZ42" s="15"/>
      <c r="JA42" s="15"/>
      <c r="JB42" s="15"/>
      <c r="JC42" s="15"/>
      <c r="JD42" s="15"/>
      <c r="JE42" s="15"/>
      <c r="JF42" s="15"/>
      <c r="JG42" s="15"/>
      <c r="JH42" s="15"/>
      <c r="JI42" s="15"/>
      <c r="JJ42" s="15"/>
      <c r="JK42" s="15"/>
      <c r="JL42" s="15"/>
      <c r="JM42" s="15"/>
      <c r="JN42" s="15"/>
      <c r="JO42" s="15"/>
      <c r="JP42" s="15"/>
      <c r="JQ42" s="15"/>
      <c r="JR42" s="15"/>
      <c r="JS42" s="15"/>
      <c r="JT42" s="15"/>
      <c r="JU42" s="15"/>
      <c r="JV42" s="15"/>
      <c r="JW42" s="15"/>
      <c r="JX42" s="15"/>
      <c r="JY42" s="15"/>
      <c r="JZ42" s="15"/>
      <c r="KA42" s="15"/>
      <c r="KB42" s="15"/>
      <c r="KC42" s="15"/>
      <c r="KD42" s="15"/>
      <c r="KE42" s="15"/>
      <c r="KF42" s="15"/>
      <c r="KG42" s="15"/>
      <c r="KH42" s="15"/>
      <c r="KI42" s="15"/>
      <c r="KJ42" s="15"/>
      <c r="KK42" s="15"/>
      <c r="KL42" s="15"/>
      <c r="KM42" s="15"/>
      <c r="KN42" s="15"/>
      <c r="KO42" s="15"/>
      <c r="KP42" s="15"/>
      <c r="KQ42" s="15"/>
      <c r="KR42" s="15"/>
      <c r="KS42" s="15"/>
      <c r="KT42" s="15"/>
      <c r="KU42" s="15"/>
      <c r="KV42" s="15"/>
      <c r="KW42" s="15"/>
      <c r="KX42" s="15"/>
      <c r="KY42" s="15"/>
      <c r="KZ42" s="15"/>
      <c r="LA42" s="15"/>
      <c r="LB42" s="15"/>
      <c r="LC42" s="15"/>
      <c r="LD42" s="15"/>
      <c r="LE42" s="15"/>
      <c r="LF42" s="15"/>
      <c r="LG42" s="15"/>
      <c r="LH42" s="15"/>
      <c r="LI42" s="15"/>
      <c r="LJ42" s="15"/>
      <c r="LK42" s="15"/>
      <c r="LL42" s="15"/>
      <c r="LM42" s="15"/>
      <c r="LN42" s="15"/>
      <c r="LO42" s="15"/>
      <c r="LP42" s="15"/>
      <c r="LQ42" s="15"/>
      <c r="LR42" s="15"/>
      <c r="LS42" s="15"/>
      <c r="LT42" s="15"/>
      <c r="LU42" s="15"/>
      <c r="LV42" s="15"/>
      <c r="LW42" s="15"/>
      <c r="LX42" s="15"/>
      <c r="LY42" s="15"/>
      <c r="LZ42" s="15"/>
      <c r="MA42" s="15"/>
      <c r="MB42" s="15"/>
      <c r="MC42" s="15"/>
      <c r="MD42" s="15"/>
      <c r="ME42" s="15"/>
      <c r="MF42" s="15"/>
      <c r="MG42" s="15"/>
      <c r="MH42" s="15"/>
      <c r="MI42" s="15"/>
      <c r="MJ42" s="15"/>
      <c r="MK42" s="15"/>
      <c r="ML42" s="15"/>
      <c r="MM42" s="15"/>
      <c r="MN42" s="15"/>
      <c r="MO42" s="15"/>
      <c r="MP42" s="15"/>
      <c r="MQ42" s="15"/>
      <c r="MR42" s="15"/>
      <c r="MS42" s="15"/>
      <c r="MT42" s="15"/>
      <c r="MU42" s="15"/>
      <c r="MV42" s="15"/>
      <c r="MW42" s="15"/>
      <c r="MX42" s="15"/>
      <c r="MY42" s="15"/>
      <c r="MZ42" s="15"/>
      <c r="NA42" s="15"/>
      <c r="NB42" s="15"/>
      <c r="NC42" s="15"/>
      <c r="ND42" s="15"/>
      <c r="NE42" s="15"/>
      <c r="NF42" s="15"/>
      <c r="NG42" s="15"/>
      <c r="NH42" s="15"/>
      <c r="NI42" s="15"/>
      <c r="NJ42" s="15"/>
      <c r="NK42" s="15"/>
      <c r="NL42" s="15"/>
      <c r="NM42" s="15"/>
      <c r="NN42" s="15"/>
      <c r="NO42" s="15"/>
      <c r="NP42" s="15"/>
      <c r="NQ42" s="15"/>
      <c r="NR42" s="15"/>
      <c r="NS42" s="15"/>
      <c r="NT42" s="15"/>
      <c r="NU42" s="15"/>
      <c r="NV42" s="15"/>
      <c r="NW42" s="15"/>
      <c r="NX42" s="15"/>
      <c r="NY42" s="15"/>
      <c r="NZ42" s="15"/>
      <c r="OA42" s="15"/>
      <c r="OB42" s="15"/>
      <c r="OC42" s="15"/>
      <c r="OD42" s="15"/>
      <c r="OE42" s="15"/>
      <c r="OF42" s="15"/>
      <c r="OG42" s="15"/>
      <c r="OH42" s="15"/>
      <c r="OI42" s="15"/>
      <c r="OJ42" s="15"/>
      <c r="OK42" s="15"/>
      <c r="OL42" s="15"/>
      <c r="OM42" s="15"/>
      <c r="ON42" s="15"/>
      <c r="OO42" s="15"/>
      <c r="OP42" s="15"/>
      <c r="OQ42" s="15"/>
      <c r="OR42" s="15"/>
      <c r="OS42" s="15"/>
      <c r="OT42" s="15"/>
      <c r="OU42" s="15"/>
      <c r="OV42" s="15"/>
      <c r="OW42" s="15"/>
      <c r="OX42" s="15"/>
      <c r="OY42" s="15"/>
      <c r="OZ42" s="15"/>
      <c r="PA42" s="15"/>
      <c r="PB42" s="15"/>
      <c r="PC42" s="15"/>
      <c r="PD42" s="15"/>
      <c r="PE42" s="15"/>
      <c r="PF42" s="15"/>
      <c r="PG42" s="15"/>
      <c r="PH42" s="15"/>
      <c r="PI42" s="15"/>
      <c r="PJ42" s="15"/>
      <c r="PK42" s="15"/>
      <c r="PL42" s="15"/>
      <c r="PM42" s="15"/>
      <c r="PN42" s="15"/>
      <c r="PO42" s="15"/>
      <c r="PP42" s="15"/>
      <c r="PQ42" s="15"/>
      <c r="PR42" s="15"/>
      <c r="PS42" s="15"/>
      <c r="PT42" s="15"/>
      <c r="PU42" s="15"/>
      <c r="PV42" s="15"/>
      <c r="PW42" s="15"/>
      <c r="PX42" s="15"/>
      <c r="PY42" s="15"/>
      <c r="PZ42" s="15"/>
      <c r="QA42" s="15"/>
      <c r="QB42" s="15"/>
      <c r="QC42" s="15"/>
      <c r="QD42" s="15"/>
      <c r="QE42" s="15"/>
      <c r="QF42" s="15"/>
      <c r="QG42" s="15"/>
      <c r="QH42" s="15"/>
      <c r="QI42" s="15"/>
      <c r="QJ42" s="15"/>
      <c r="QK42" s="15"/>
      <c r="QL42" s="15"/>
      <c r="QM42" s="15"/>
      <c r="QN42" s="15"/>
      <c r="QO42" s="15"/>
      <c r="QP42" s="15"/>
      <c r="QQ42" s="15"/>
      <c r="QR42" s="15"/>
      <c r="QS42" s="15"/>
      <c r="QT42" s="15"/>
      <c r="QU42" s="15"/>
      <c r="QV42" s="15"/>
      <c r="QW42" s="15"/>
      <c r="QX42" s="15"/>
      <c r="QY42" s="15"/>
      <c r="QZ42" s="15"/>
      <c r="RA42" s="15"/>
      <c r="RB42" s="15"/>
      <c r="RC42" s="15"/>
      <c r="RD42" s="15"/>
      <c r="RE42" s="15"/>
      <c r="RF42" s="15"/>
      <c r="RG42" s="15"/>
      <c r="RH42" s="15"/>
      <c r="RI42" s="15"/>
      <c r="RJ42" s="15"/>
      <c r="RK42" s="15"/>
      <c r="RL42" s="15"/>
      <c r="RM42" s="15"/>
      <c r="RN42" s="15"/>
      <c r="RO42" s="15"/>
      <c r="RP42" s="15"/>
      <c r="RQ42" s="15"/>
      <c r="RR42" s="15"/>
      <c r="RS42" s="15"/>
      <c r="RT42" s="15"/>
      <c r="RU42" s="15"/>
      <c r="RV42" s="15"/>
      <c r="RW42" s="15"/>
      <c r="RX42" s="15"/>
      <c r="RY42" s="15"/>
      <c r="RZ42" s="15"/>
      <c r="SA42" s="15"/>
      <c r="SB42" s="15"/>
      <c r="SC42" s="15"/>
      <c r="SD42" s="15"/>
      <c r="SE42" s="15"/>
      <c r="SF42" s="15"/>
      <c r="SG42" s="15"/>
      <c r="SH42" s="15"/>
      <c r="SI42" s="15"/>
      <c r="SJ42" s="15"/>
      <c r="SK42" s="15"/>
      <c r="SL42" s="15"/>
      <c r="SM42" s="15"/>
      <c r="SN42" s="15"/>
      <c r="SO42" s="15"/>
      <c r="SP42" s="15"/>
      <c r="SQ42" s="15"/>
      <c r="SR42" s="15"/>
      <c r="SS42" s="15"/>
      <c r="ST42" s="15"/>
      <c r="SU42" s="15"/>
      <c r="SV42" s="15"/>
      <c r="SW42" s="15"/>
      <c r="SX42" s="15"/>
      <c r="SY42" s="15"/>
      <c r="SZ42" s="15"/>
      <c r="TA42" s="15"/>
      <c r="TB42" s="15"/>
      <c r="TC42" s="15"/>
      <c r="TD42" s="15"/>
      <c r="TE42" s="15"/>
      <c r="TF42" s="15"/>
      <c r="TG42" s="15"/>
      <c r="TH42" s="15"/>
      <c r="TI42" s="15"/>
      <c r="TJ42" s="15"/>
      <c r="TK42" s="15"/>
      <c r="TL42" s="15"/>
      <c r="TM42" s="15"/>
      <c r="TN42" s="15"/>
      <c r="TO42" s="15"/>
      <c r="TP42" s="15"/>
      <c r="TQ42" s="15"/>
      <c r="TR42" s="15"/>
      <c r="TS42" s="15"/>
      <c r="TT42" s="15"/>
      <c r="TU42" s="15"/>
      <c r="TV42" s="15"/>
      <c r="TW42" s="15"/>
      <c r="TX42" s="15"/>
      <c r="TY42" s="15"/>
      <c r="TZ42" s="15"/>
      <c r="UA42" s="15"/>
      <c r="UB42" s="15"/>
      <c r="UC42" s="15"/>
      <c r="UD42" s="15"/>
      <c r="UE42" s="15"/>
      <c r="UF42" s="15"/>
      <c r="UG42" s="15"/>
      <c r="UH42" s="15"/>
      <c r="UI42" s="15"/>
      <c r="UJ42" s="15"/>
      <c r="UK42" s="15"/>
      <c r="UL42" s="15"/>
      <c r="UM42" s="15"/>
      <c r="UN42" s="15"/>
      <c r="UO42" s="15"/>
      <c r="UP42" s="15"/>
      <c r="UQ42" s="15"/>
      <c r="UR42" s="15"/>
      <c r="US42" s="15"/>
      <c r="UT42" s="15"/>
      <c r="UU42" s="15"/>
      <c r="UV42" s="15"/>
      <c r="UW42" s="15"/>
      <c r="UX42" s="15"/>
      <c r="UY42" s="15"/>
      <c r="UZ42" s="15"/>
      <c r="VA42" s="15"/>
      <c r="VB42" s="15"/>
      <c r="VC42" s="15"/>
      <c r="VD42" s="15"/>
      <c r="VE42" s="15"/>
      <c r="VF42" s="15"/>
      <c r="VG42" s="15"/>
      <c r="VH42" s="15"/>
      <c r="VI42" s="15"/>
      <c r="VJ42" s="15"/>
      <c r="VK42" s="15"/>
      <c r="VL42" s="15"/>
      <c r="VM42" s="15"/>
      <c r="VN42" s="15"/>
      <c r="VO42" s="15"/>
      <c r="VP42" s="15"/>
      <c r="VQ42" s="15"/>
      <c r="VR42" s="15"/>
      <c r="VS42" s="15"/>
      <c r="VT42" s="15"/>
      <c r="VU42" s="15"/>
      <c r="VV42" s="15"/>
      <c r="VW42" s="15"/>
      <c r="VX42" s="15"/>
      <c r="VY42" s="15"/>
      <c r="VZ42" s="15"/>
      <c r="WA42" s="15"/>
      <c r="WB42" s="15"/>
      <c r="WC42" s="15"/>
      <c r="WD42" s="15"/>
      <c r="WE42" s="15"/>
      <c r="WF42" s="15"/>
      <c r="WG42" s="15"/>
      <c r="WH42" s="15"/>
      <c r="WI42" s="15"/>
      <c r="WJ42" s="15"/>
      <c r="WK42" s="15"/>
      <c r="WL42" s="15"/>
      <c r="WM42" s="15"/>
      <c r="WN42" s="15"/>
      <c r="WO42" s="15"/>
      <c r="WP42" s="15"/>
      <c r="WQ42" s="15"/>
      <c r="WR42" s="15"/>
      <c r="WS42" s="15"/>
      <c r="WT42" s="15"/>
      <c r="WU42" s="15"/>
      <c r="WV42" s="15"/>
      <c r="WW42" s="15"/>
      <c r="WX42" s="15"/>
      <c r="WY42" s="15"/>
      <c r="WZ42" s="15"/>
      <c r="XA42" s="15"/>
      <c r="XB42" s="15"/>
      <c r="XC42" s="15"/>
      <c r="XD42" s="15"/>
      <c r="XE42" s="15"/>
      <c r="XF42" s="15"/>
      <c r="XG42" s="15"/>
      <c r="XH42" s="15"/>
      <c r="XI42" s="15"/>
      <c r="XJ42" s="15"/>
      <c r="XK42" s="15"/>
      <c r="XL42" s="15"/>
      <c r="XM42" s="15"/>
      <c r="XN42" s="15"/>
      <c r="XO42" s="15"/>
      <c r="XP42" s="15"/>
      <c r="XQ42" s="15"/>
      <c r="XR42" s="15"/>
      <c r="XS42" s="15"/>
      <c r="XT42" s="15"/>
      <c r="XU42" s="15"/>
      <c r="XV42" s="15"/>
      <c r="XW42" s="15"/>
      <c r="XX42" s="15"/>
      <c r="XY42" s="15"/>
      <c r="XZ42" s="15"/>
      <c r="YA42" s="15"/>
      <c r="YB42" s="15"/>
      <c r="YC42" s="15"/>
      <c r="YD42" s="15"/>
      <c r="YE42" s="15"/>
      <c r="YF42" s="15"/>
      <c r="YG42" s="15"/>
      <c r="YH42" s="15"/>
      <c r="YI42" s="15"/>
      <c r="YJ42" s="15"/>
      <c r="YK42" s="15"/>
      <c r="YL42" s="15"/>
      <c r="YM42" s="15"/>
      <c r="YN42" s="15"/>
      <c r="YO42" s="15"/>
      <c r="YP42" s="15"/>
      <c r="YQ42" s="15"/>
      <c r="YR42" s="15"/>
      <c r="YS42" s="15"/>
      <c r="YT42" s="15"/>
      <c r="YU42" s="15"/>
      <c r="YV42" s="15"/>
      <c r="YW42" s="15"/>
      <c r="YX42" s="15"/>
      <c r="YY42" s="15"/>
      <c r="YZ42" s="15"/>
      <c r="ZA42" s="15"/>
      <c r="ZB42" s="15"/>
      <c r="ZC42" s="15"/>
      <c r="ZD42" s="15"/>
      <c r="ZE42" s="15"/>
      <c r="ZF42" s="15"/>
      <c r="ZG42" s="15"/>
      <c r="ZH42" s="15"/>
      <c r="ZI42" s="15"/>
      <c r="ZJ42" s="15"/>
      <c r="ZK42" s="15"/>
      <c r="ZL42" s="15"/>
      <c r="ZM42" s="15"/>
      <c r="ZN42" s="15"/>
      <c r="ZO42" s="15"/>
      <c r="ZP42" s="15"/>
      <c r="ZQ42" s="15"/>
      <c r="ZR42" s="15"/>
      <c r="ZS42" s="15"/>
      <c r="ZT42" s="15"/>
      <c r="ZU42" s="15"/>
      <c r="ZV42" s="15"/>
      <c r="ZW42" s="15"/>
      <c r="ZX42" s="15"/>
      <c r="ZY42" s="15"/>
      <c r="ZZ42" s="15"/>
      <c r="AAA42" s="15"/>
      <c r="AAB42" s="15"/>
      <c r="AAC42" s="15"/>
      <c r="AAD42" s="15"/>
      <c r="AAE42" s="15"/>
      <c r="AAF42" s="15"/>
      <c r="AAG42" s="15"/>
      <c r="AAH42" s="15"/>
      <c r="AAI42" s="15"/>
      <c r="AAJ42" s="15"/>
      <c r="AAK42" s="15"/>
      <c r="AAL42" s="15"/>
      <c r="AAM42" s="15"/>
      <c r="AAN42" s="15"/>
      <c r="AAO42" s="15"/>
      <c r="AAP42" s="15"/>
      <c r="AAQ42" s="15"/>
      <c r="AAR42" s="15"/>
      <c r="AAS42" s="15"/>
      <c r="AAT42" s="15"/>
      <c r="AAU42" s="15"/>
      <c r="AAV42" s="15"/>
      <c r="AAW42" s="15"/>
      <c r="AAX42" s="15"/>
      <c r="AAY42" s="15"/>
      <c r="AAZ42" s="15"/>
      <c r="ABA42" s="15"/>
      <c r="ABB42" s="15"/>
      <c r="ABC42" s="15"/>
      <c r="ABD42" s="15"/>
      <c r="ABE42" s="15"/>
      <c r="ABF42" s="15"/>
      <c r="ABG42" s="15"/>
      <c r="ABH42" s="15"/>
      <c r="ABI42" s="15"/>
      <c r="ABJ42" s="15"/>
      <c r="ABK42" s="15"/>
      <c r="ABL42" s="15"/>
      <c r="ABM42" s="15"/>
      <c r="ABN42" s="15"/>
      <c r="ABO42" s="15"/>
      <c r="ABP42" s="15"/>
      <c r="ABQ42" s="15"/>
      <c r="ABR42" s="15"/>
      <c r="ABS42" s="15"/>
      <c r="ABT42" s="15"/>
      <c r="ABU42" s="15"/>
      <c r="ABV42" s="15"/>
      <c r="ABW42" s="15"/>
      <c r="ABX42" s="15"/>
      <c r="ABY42" s="15"/>
      <c r="ABZ42" s="15"/>
      <c r="ACA42" s="15"/>
      <c r="ACB42" s="15"/>
      <c r="ACC42" s="15"/>
      <c r="ACD42" s="15"/>
      <c r="ACE42" s="15"/>
      <c r="ACF42" s="15"/>
      <c r="ACG42" s="15"/>
      <c r="ACH42" s="15"/>
      <c r="ACI42" s="15"/>
      <c r="ACJ42" s="15"/>
      <c r="ACK42" s="15"/>
      <c r="ACL42" s="15"/>
      <c r="ACM42" s="15"/>
      <c r="ACN42" s="15"/>
      <c r="ACO42" s="15"/>
      <c r="ACP42" s="15"/>
      <c r="ACQ42" s="15"/>
      <c r="ACR42" s="15"/>
      <c r="ACS42" s="15"/>
      <c r="ACT42" s="15"/>
      <c r="ACU42" s="15"/>
      <c r="ACV42" s="15"/>
      <c r="ACW42" s="15"/>
      <c r="ACX42" s="15"/>
      <c r="ACY42" s="15"/>
      <c r="ACZ42" s="15"/>
    </row>
    <row r="43" spans="1:780">
      <c r="C43" s="40">
        <f>SUM(PT!D53)</f>
        <v>15</v>
      </c>
      <c r="D43" s="40">
        <f t="shared" si="775"/>
        <v>1.4950000000000001</v>
      </c>
      <c r="E43" s="40">
        <f>SUM(PT!C53)</f>
        <v>135</v>
      </c>
      <c r="F43" s="41">
        <f t="shared" si="776"/>
        <v>201.82500000000002</v>
      </c>
      <c r="G43" s="41">
        <f t="shared" si="777"/>
        <v>173.99333250000001</v>
      </c>
      <c r="H43" s="41">
        <f t="shared" si="778"/>
        <v>152.31732750000003</v>
      </c>
      <c r="I43" s="41">
        <f t="shared" si="779"/>
        <v>135.00074250000003</v>
      </c>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15"/>
      <c r="AW43" s="15"/>
      <c r="AX43" s="15"/>
      <c r="AY43" s="15"/>
      <c r="AZ43" s="15"/>
      <c r="BA43" s="15"/>
      <c r="BB43" s="15"/>
      <c r="BC43" s="15"/>
      <c r="BD43" s="15"/>
      <c r="BE43" s="15"/>
      <c r="BF43" s="15"/>
      <c r="BG43" s="15"/>
      <c r="BH43" s="15"/>
      <c r="BI43" s="15"/>
      <c r="BJ43" s="15"/>
      <c r="BK43" s="15"/>
      <c r="BL43" s="15"/>
      <c r="BM43" s="15"/>
      <c r="BN43" s="15"/>
      <c r="BO43" s="15"/>
      <c r="BP43" s="15"/>
      <c r="BQ43" s="15"/>
      <c r="BR43" s="15"/>
      <c r="BS43" s="15"/>
      <c r="BT43" s="15"/>
      <c r="BU43" s="15"/>
      <c r="BV43" s="15"/>
      <c r="BW43" s="15"/>
      <c r="BX43" s="15"/>
      <c r="BY43" s="15"/>
      <c r="BZ43" s="15"/>
      <c r="CA43" s="15"/>
      <c r="CB43" s="15"/>
      <c r="CC43" s="15"/>
      <c r="CD43" s="15"/>
      <c r="CE43" s="15"/>
      <c r="CF43" s="15"/>
      <c r="CG43" s="15"/>
      <c r="CH43" s="15"/>
      <c r="CI43" s="15"/>
      <c r="CJ43" s="15"/>
      <c r="CK43" s="15"/>
      <c r="CL43" s="15"/>
      <c r="CM43" s="15"/>
      <c r="CN43" s="15"/>
      <c r="CO43" s="15"/>
      <c r="CP43" s="15"/>
      <c r="CQ43" s="15"/>
      <c r="CR43" s="15"/>
      <c r="CS43" s="15"/>
      <c r="CT43" s="15"/>
      <c r="CU43" s="15"/>
      <c r="CV43" s="15"/>
      <c r="CW43" s="15"/>
      <c r="CX43" s="15"/>
      <c r="CY43" s="15"/>
      <c r="CZ43" s="15"/>
      <c r="DA43" s="15"/>
      <c r="DB43" s="15"/>
      <c r="DC43" s="15"/>
      <c r="DD43" s="15"/>
      <c r="DE43" s="15"/>
      <c r="DF43" s="15"/>
      <c r="DG43" s="15"/>
      <c r="DH43" s="15"/>
      <c r="DI43" s="15"/>
      <c r="DJ43" s="15"/>
      <c r="DK43" s="15"/>
      <c r="DL43" s="15"/>
      <c r="DM43" s="15"/>
      <c r="DN43" s="15"/>
      <c r="DO43" s="15"/>
      <c r="DP43" s="15"/>
      <c r="DQ43" s="15"/>
      <c r="DR43" s="15"/>
      <c r="DS43" s="15"/>
      <c r="DT43" s="15"/>
      <c r="DU43" s="15"/>
      <c r="DV43" s="15"/>
      <c r="DW43" s="15"/>
      <c r="DX43" s="15"/>
      <c r="DY43" s="15"/>
      <c r="DZ43" s="15"/>
      <c r="EA43" s="15"/>
      <c r="EB43" s="15"/>
      <c r="EC43" s="15"/>
      <c r="ED43" s="15"/>
      <c r="EE43" s="15"/>
      <c r="EF43" s="15"/>
      <c r="EG43" s="15"/>
      <c r="EH43" s="15"/>
      <c r="EI43" s="15"/>
      <c r="EJ43" s="15"/>
      <c r="EK43" s="15"/>
      <c r="EL43" s="15"/>
      <c r="EM43" s="15"/>
      <c r="EN43" s="15"/>
      <c r="EO43" s="15"/>
      <c r="EP43" s="15"/>
      <c r="EQ43" s="15"/>
      <c r="ER43" s="15"/>
      <c r="ES43" s="15"/>
      <c r="ET43" s="15"/>
      <c r="EU43" s="15"/>
      <c r="EV43" s="15"/>
      <c r="EW43" s="15"/>
      <c r="EX43" s="15"/>
      <c r="EY43" s="15"/>
      <c r="EZ43" s="15"/>
      <c r="FA43" s="15"/>
      <c r="FB43" s="15"/>
      <c r="FC43" s="15"/>
      <c r="FD43" s="15"/>
      <c r="FE43" s="15"/>
      <c r="FF43" s="15"/>
      <c r="FG43" s="15"/>
      <c r="FH43" s="15"/>
      <c r="FI43" s="15"/>
      <c r="FJ43" s="15"/>
      <c r="FK43" s="15"/>
      <c r="FL43" s="15"/>
      <c r="FM43" s="15"/>
      <c r="FN43" s="15"/>
      <c r="FO43" s="15"/>
      <c r="FP43" s="15"/>
      <c r="FQ43" s="15"/>
      <c r="FR43" s="15"/>
      <c r="FS43" s="15"/>
      <c r="FT43" s="15"/>
      <c r="FU43" s="15"/>
      <c r="FV43" s="15"/>
      <c r="FW43" s="15"/>
      <c r="FX43" s="15"/>
      <c r="FY43" s="15"/>
      <c r="FZ43" s="15"/>
      <c r="GA43" s="15"/>
      <c r="GB43" s="15"/>
      <c r="GC43" s="15"/>
      <c r="GD43" s="15"/>
      <c r="GE43" s="15"/>
      <c r="GF43" s="15"/>
      <c r="GG43" s="15"/>
      <c r="GH43" s="15"/>
      <c r="GI43" s="15"/>
      <c r="GJ43" s="15"/>
      <c r="GK43" s="15"/>
      <c r="GL43" s="15"/>
      <c r="GM43" s="15"/>
      <c r="GN43" s="15"/>
      <c r="GO43" s="15"/>
      <c r="GP43" s="15"/>
      <c r="GQ43" s="15"/>
      <c r="GR43" s="15"/>
      <c r="GS43" s="15"/>
      <c r="GT43" s="15"/>
      <c r="GU43" s="15"/>
      <c r="GV43" s="15"/>
      <c r="GW43" s="15"/>
      <c r="GX43" s="15"/>
      <c r="GY43" s="15"/>
      <c r="GZ43" s="15"/>
      <c r="HA43" s="15"/>
      <c r="HB43" s="15"/>
      <c r="HC43" s="15"/>
      <c r="HD43" s="15"/>
      <c r="HE43" s="15"/>
      <c r="HF43" s="15"/>
      <c r="HG43" s="15"/>
      <c r="HH43" s="15"/>
      <c r="HI43" s="15"/>
      <c r="HJ43" s="15"/>
      <c r="HK43" s="15"/>
      <c r="HL43" s="15"/>
      <c r="HM43" s="15"/>
      <c r="HN43" s="15"/>
      <c r="HO43" s="15"/>
      <c r="HP43" s="15"/>
      <c r="HQ43" s="15"/>
      <c r="HR43" s="15"/>
      <c r="HS43" s="15"/>
      <c r="HT43" s="15"/>
      <c r="HU43" s="15"/>
      <c r="HV43" s="15"/>
      <c r="HW43" s="15"/>
      <c r="HX43" s="15"/>
      <c r="HY43" s="15"/>
      <c r="HZ43" s="15"/>
      <c r="IA43" s="15"/>
      <c r="IB43" s="15"/>
      <c r="IC43" s="15"/>
      <c r="ID43" s="15"/>
      <c r="IE43" s="15"/>
      <c r="IF43" s="15"/>
      <c r="IG43" s="15"/>
      <c r="IH43" s="15"/>
      <c r="II43" s="15"/>
      <c r="IJ43" s="15"/>
      <c r="IK43" s="15"/>
      <c r="IL43" s="15"/>
      <c r="IM43" s="15"/>
      <c r="IN43" s="15"/>
      <c r="IO43" s="15"/>
      <c r="IP43" s="15"/>
      <c r="IQ43" s="15"/>
      <c r="IR43" s="15"/>
      <c r="IS43" s="15"/>
      <c r="IT43" s="15"/>
      <c r="IU43" s="15"/>
      <c r="IV43" s="15"/>
      <c r="IW43" s="15"/>
      <c r="IX43" s="15"/>
      <c r="IY43" s="15"/>
      <c r="IZ43" s="15"/>
      <c r="JA43" s="15"/>
      <c r="JB43" s="15"/>
      <c r="JC43" s="15"/>
      <c r="JD43" s="15"/>
      <c r="JE43" s="15"/>
      <c r="JF43" s="15"/>
      <c r="JG43" s="15"/>
      <c r="JH43" s="15"/>
      <c r="JI43" s="15"/>
      <c r="JJ43" s="15"/>
      <c r="JK43" s="15"/>
      <c r="JL43" s="15"/>
      <c r="JM43" s="15"/>
      <c r="JN43" s="15"/>
      <c r="JO43" s="15"/>
      <c r="JP43" s="15"/>
      <c r="JQ43" s="15"/>
      <c r="JR43" s="15"/>
      <c r="JS43" s="15"/>
      <c r="JT43" s="15"/>
      <c r="JU43" s="15"/>
      <c r="JV43" s="15"/>
      <c r="JW43" s="15"/>
      <c r="JX43" s="15"/>
      <c r="JY43" s="15"/>
      <c r="JZ43" s="15"/>
      <c r="KA43" s="15"/>
      <c r="KB43" s="15"/>
      <c r="KC43" s="15"/>
      <c r="KD43" s="15"/>
      <c r="KE43" s="15"/>
      <c r="KF43" s="15"/>
      <c r="KG43" s="15"/>
      <c r="KH43" s="15"/>
      <c r="KI43" s="15"/>
      <c r="KJ43" s="15"/>
      <c r="KK43" s="15"/>
      <c r="KL43" s="15"/>
      <c r="KM43" s="15"/>
      <c r="KN43" s="15"/>
      <c r="KO43" s="15"/>
      <c r="KP43" s="15"/>
      <c r="KQ43" s="15"/>
      <c r="KR43" s="15"/>
      <c r="KS43" s="15"/>
      <c r="KT43" s="15"/>
      <c r="KU43" s="15"/>
      <c r="KV43" s="15"/>
      <c r="KW43" s="15"/>
      <c r="KX43" s="15"/>
      <c r="KY43" s="15"/>
      <c r="KZ43" s="15"/>
      <c r="LA43" s="15"/>
      <c r="LB43" s="15"/>
      <c r="LC43" s="15"/>
      <c r="LD43" s="15"/>
      <c r="LE43" s="15"/>
      <c r="LF43" s="15"/>
      <c r="LG43" s="15"/>
      <c r="LH43" s="15"/>
      <c r="LI43" s="15"/>
      <c r="LJ43" s="15"/>
      <c r="LK43" s="15"/>
      <c r="LL43" s="15"/>
      <c r="LM43" s="15"/>
      <c r="LN43" s="15"/>
      <c r="LO43" s="15"/>
      <c r="LP43" s="15"/>
      <c r="LQ43" s="15"/>
      <c r="LR43" s="15"/>
      <c r="LS43" s="15"/>
      <c r="LT43" s="15"/>
      <c r="LU43" s="15"/>
      <c r="LV43" s="15"/>
      <c r="LW43" s="15"/>
      <c r="LX43" s="15"/>
      <c r="LY43" s="15"/>
      <c r="LZ43" s="15"/>
      <c r="MA43" s="15"/>
      <c r="MB43" s="15"/>
      <c r="MC43" s="15"/>
      <c r="MD43" s="15"/>
      <c r="ME43" s="15"/>
      <c r="MF43" s="15"/>
      <c r="MG43" s="15"/>
      <c r="MH43" s="15"/>
      <c r="MI43" s="15"/>
      <c r="MJ43" s="15"/>
      <c r="MK43" s="15"/>
      <c r="ML43" s="15"/>
      <c r="MM43" s="15"/>
      <c r="MN43" s="15"/>
      <c r="MO43" s="15"/>
      <c r="MP43" s="15"/>
      <c r="MQ43" s="15"/>
      <c r="MR43" s="15"/>
      <c r="MS43" s="15"/>
      <c r="MT43" s="15"/>
      <c r="MU43" s="15"/>
      <c r="MV43" s="15"/>
      <c r="MW43" s="15"/>
      <c r="MX43" s="15"/>
      <c r="MY43" s="15"/>
      <c r="MZ43" s="15"/>
      <c r="NA43" s="15"/>
      <c r="NB43" s="15"/>
      <c r="NC43" s="15"/>
      <c r="ND43" s="15"/>
      <c r="NE43" s="15"/>
      <c r="NF43" s="15"/>
      <c r="NG43" s="15"/>
      <c r="NH43" s="15"/>
      <c r="NI43" s="15"/>
      <c r="NJ43" s="15"/>
      <c r="NK43" s="15"/>
      <c r="NL43" s="15"/>
      <c r="NM43" s="15"/>
      <c r="NN43" s="15"/>
      <c r="NO43" s="15"/>
      <c r="NP43" s="15"/>
      <c r="NQ43" s="15"/>
      <c r="NR43" s="15"/>
      <c r="NS43" s="15"/>
      <c r="NT43" s="15"/>
      <c r="NU43" s="15"/>
      <c r="NV43" s="15"/>
      <c r="NW43" s="15"/>
      <c r="NX43" s="15"/>
      <c r="NY43" s="15"/>
      <c r="NZ43" s="15"/>
      <c r="OA43" s="15"/>
      <c r="OB43" s="15"/>
      <c r="OC43" s="15"/>
      <c r="OD43" s="15"/>
      <c r="OE43" s="15"/>
      <c r="OF43" s="15"/>
      <c r="OG43" s="15"/>
      <c r="OH43" s="15"/>
      <c r="OI43" s="15"/>
      <c r="OJ43" s="15"/>
      <c r="OK43" s="15"/>
      <c r="OL43" s="15"/>
      <c r="OM43" s="15"/>
      <c r="ON43" s="15"/>
      <c r="OO43" s="15"/>
      <c r="OP43" s="15"/>
      <c r="OQ43" s="15"/>
      <c r="OR43" s="15"/>
      <c r="OS43" s="15"/>
      <c r="OT43" s="15"/>
      <c r="OU43" s="15"/>
      <c r="OV43" s="15"/>
      <c r="OW43" s="15"/>
      <c r="OX43" s="15"/>
      <c r="OY43" s="15"/>
      <c r="OZ43" s="15"/>
      <c r="PA43" s="15"/>
      <c r="PB43" s="15"/>
      <c r="PC43" s="15"/>
      <c r="PD43" s="15"/>
      <c r="PE43" s="15"/>
      <c r="PF43" s="15"/>
      <c r="PG43" s="15"/>
      <c r="PH43" s="15"/>
      <c r="PI43" s="15"/>
      <c r="PJ43" s="15"/>
      <c r="PK43" s="15"/>
      <c r="PL43" s="15"/>
      <c r="PM43" s="15"/>
      <c r="PN43" s="15"/>
      <c r="PO43" s="15"/>
      <c r="PP43" s="15"/>
      <c r="PQ43" s="15"/>
      <c r="PR43" s="15"/>
      <c r="PS43" s="15"/>
      <c r="PT43" s="15"/>
      <c r="PU43" s="15"/>
      <c r="PV43" s="15"/>
      <c r="PW43" s="15"/>
      <c r="PX43" s="15"/>
      <c r="PY43" s="15"/>
      <c r="PZ43" s="15"/>
      <c r="QA43" s="15"/>
      <c r="QB43" s="15"/>
      <c r="QC43" s="15"/>
      <c r="QD43" s="15"/>
      <c r="QE43" s="15"/>
      <c r="QF43" s="15"/>
      <c r="QG43" s="15"/>
      <c r="QH43" s="15"/>
      <c r="QI43" s="15"/>
      <c r="QJ43" s="15"/>
      <c r="QK43" s="15"/>
      <c r="QL43" s="15"/>
      <c r="QM43" s="15"/>
      <c r="QN43" s="15"/>
      <c r="QO43" s="15"/>
      <c r="QP43" s="15"/>
      <c r="QQ43" s="15"/>
      <c r="QR43" s="15"/>
      <c r="QS43" s="15"/>
      <c r="QT43" s="15"/>
      <c r="QU43" s="15"/>
      <c r="QV43" s="15"/>
      <c r="QW43" s="15"/>
      <c r="QX43" s="15"/>
      <c r="QY43" s="15"/>
      <c r="QZ43" s="15"/>
      <c r="RA43" s="15"/>
      <c r="RB43" s="15"/>
      <c r="RC43" s="15"/>
      <c r="RD43" s="15"/>
      <c r="RE43" s="15"/>
      <c r="RF43" s="15"/>
      <c r="RG43" s="15"/>
      <c r="RH43" s="15"/>
      <c r="RI43" s="15"/>
      <c r="RJ43" s="15"/>
      <c r="RK43" s="15"/>
      <c r="RL43" s="15"/>
      <c r="RM43" s="15"/>
      <c r="RN43" s="15"/>
      <c r="RO43" s="15"/>
      <c r="RP43" s="15"/>
      <c r="RQ43" s="15"/>
      <c r="RR43" s="15"/>
      <c r="RS43" s="15"/>
      <c r="RT43" s="15"/>
      <c r="RU43" s="15"/>
      <c r="RV43" s="15"/>
      <c r="RW43" s="15"/>
      <c r="RX43" s="15"/>
      <c r="RY43" s="15"/>
      <c r="RZ43" s="15"/>
      <c r="SA43" s="15"/>
      <c r="SB43" s="15"/>
      <c r="SC43" s="15"/>
      <c r="SD43" s="15"/>
      <c r="SE43" s="15"/>
      <c r="SF43" s="15"/>
      <c r="SG43" s="15"/>
      <c r="SH43" s="15"/>
      <c r="SI43" s="15"/>
      <c r="SJ43" s="15"/>
      <c r="SK43" s="15"/>
      <c r="SL43" s="15"/>
      <c r="SM43" s="15"/>
      <c r="SN43" s="15"/>
      <c r="SO43" s="15"/>
      <c r="SP43" s="15"/>
      <c r="SQ43" s="15"/>
      <c r="SR43" s="15"/>
      <c r="SS43" s="15"/>
      <c r="ST43" s="15"/>
      <c r="SU43" s="15"/>
      <c r="SV43" s="15"/>
      <c r="SW43" s="15"/>
      <c r="SX43" s="15"/>
      <c r="SY43" s="15"/>
      <c r="SZ43" s="15"/>
      <c r="TA43" s="15"/>
      <c r="TB43" s="15"/>
      <c r="TC43" s="15"/>
      <c r="TD43" s="15"/>
      <c r="TE43" s="15"/>
      <c r="TF43" s="15"/>
      <c r="TG43" s="15"/>
      <c r="TH43" s="15"/>
      <c r="TI43" s="15"/>
      <c r="TJ43" s="15"/>
      <c r="TK43" s="15"/>
      <c r="TL43" s="15"/>
      <c r="TM43" s="15"/>
      <c r="TN43" s="15"/>
      <c r="TO43" s="15"/>
      <c r="TP43" s="15"/>
      <c r="TQ43" s="15"/>
      <c r="TR43" s="15"/>
      <c r="TS43" s="15"/>
      <c r="TT43" s="15"/>
      <c r="TU43" s="15"/>
      <c r="TV43" s="15"/>
      <c r="TW43" s="15"/>
      <c r="TX43" s="15"/>
      <c r="TY43" s="15"/>
      <c r="TZ43" s="15"/>
      <c r="UA43" s="15"/>
      <c r="UB43" s="15"/>
      <c r="UC43" s="15"/>
      <c r="UD43" s="15"/>
      <c r="UE43" s="15"/>
      <c r="UF43" s="15"/>
      <c r="UG43" s="15"/>
      <c r="UH43" s="15"/>
      <c r="UI43" s="15"/>
      <c r="UJ43" s="15"/>
      <c r="UK43" s="15"/>
      <c r="UL43" s="15"/>
      <c r="UM43" s="15"/>
      <c r="UN43" s="15"/>
      <c r="UO43" s="15"/>
      <c r="UP43" s="15"/>
      <c r="UQ43" s="15"/>
      <c r="UR43" s="15"/>
      <c r="US43" s="15"/>
      <c r="UT43" s="15"/>
      <c r="UU43" s="15"/>
      <c r="UV43" s="15"/>
      <c r="UW43" s="15"/>
      <c r="UX43" s="15"/>
      <c r="UY43" s="15"/>
      <c r="UZ43" s="15"/>
      <c r="VA43" s="15"/>
      <c r="VB43" s="15"/>
      <c r="VC43" s="15"/>
      <c r="VD43" s="15"/>
      <c r="VE43" s="15"/>
      <c r="VF43" s="15"/>
      <c r="VG43" s="15"/>
      <c r="VH43" s="15"/>
      <c r="VI43" s="15"/>
      <c r="VJ43" s="15"/>
      <c r="VK43" s="15"/>
      <c r="VL43" s="15"/>
      <c r="VM43" s="15"/>
      <c r="VN43" s="15"/>
      <c r="VO43" s="15"/>
      <c r="VP43" s="15"/>
      <c r="VQ43" s="15"/>
      <c r="VR43" s="15"/>
      <c r="VS43" s="15"/>
      <c r="VT43" s="15"/>
      <c r="VU43" s="15"/>
      <c r="VV43" s="15"/>
      <c r="VW43" s="15"/>
      <c r="VX43" s="15"/>
      <c r="VY43" s="15"/>
      <c r="VZ43" s="15"/>
      <c r="WA43" s="15"/>
      <c r="WB43" s="15"/>
      <c r="WC43" s="15"/>
      <c r="WD43" s="15"/>
      <c r="WE43" s="15"/>
      <c r="WF43" s="15"/>
      <c r="WG43" s="15"/>
      <c r="WH43" s="15"/>
      <c r="WI43" s="15"/>
      <c r="WJ43" s="15"/>
      <c r="WK43" s="15"/>
      <c r="WL43" s="15"/>
      <c r="WM43" s="15"/>
      <c r="WN43" s="15"/>
      <c r="WO43" s="15"/>
      <c r="WP43" s="15"/>
      <c r="WQ43" s="15"/>
      <c r="WR43" s="15"/>
      <c r="WS43" s="15"/>
      <c r="WT43" s="15"/>
      <c r="WU43" s="15"/>
      <c r="WV43" s="15"/>
      <c r="WW43" s="15"/>
      <c r="WX43" s="15"/>
      <c r="WY43" s="15"/>
      <c r="WZ43" s="15"/>
      <c r="XA43" s="15"/>
      <c r="XB43" s="15"/>
      <c r="XC43" s="15"/>
      <c r="XD43" s="15"/>
      <c r="XE43" s="15"/>
      <c r="XF43" s="15"/>
      <c r="XG43" s="15"/>
      <c r="XH43" s="15"/>
      <c r="XI43" s="15"/>
      <c r="XJ43" s="15"/>
      <c r="XK43" s="15"/>
      <c r="XL43" s="15"/>
      <c r="XM43" s="15"/>
      <c r="XN43" s="15"/>
      <c r="XO43" s="15"/>
      <c r="XP43" s="15"/>
      <c r="XQ43" s="15"/>
      <c r="XR43" s="15"/>
      <c r="XS43" s="15"/>
      <c r="XT43" s="15"/>
      <c r="XU43" s="15"/>
      <c r="XV43" s="15"/>
      <c r="XW43" s="15"/>
      <c r="XX43" s="15"/>
      <c r="XY43" s="15"/>
      <c r="XZ43" s="15"/>
      <c r="YA43" s="15"/>
      <c r="YB43" s="15"/>
      <c r="YC43" s="15"/>
      <c r="YD43" s="15"/>
      <c r="YE43" s="15"/>
      <c r="YF43" s="15"/>
      <c r="YG43" s="15"/>
      <c r="YH43" s="15"/>
      <c r="YI43" s="15"/>
      <c r="YJ43" s="15"/>
      <c r="YK43" s="15"/>
      <c r="YL43" s="15"/>
      <c r="YM43" s="15"/>
      <c r="YN43" s="15"/>
      <c r="YO43" s="15"/>
      <c r="YP43" s="15"/>
      <c r="YQ43" s="15"/>
      <c r="YR43" s="15"/>
      <c r="YS43" s="15"/>
      <c r="YT43" s="15"/>
      <c r="YU43" s="15"/>
      <c r="YV43" s="15"/>
      <c r="YW43" s="15"/>
      <c r="YX43" s="15"/>
      <c r="YY43" s="15"/>
      <c r="YZ43" s="15"/>
      <c r="ZA43" s="15"/>
      <c r="ZB43" s="15"/>
      <c r="ZC43" s="15"/>
      <c r="ZD43" s="15"/>
      <c r="ZE43" s="15"/>
      <c r="ZF43" s="15"/>
      <c r="ZG43" s="15"/>
      <c r="ZH43" s="15"/>
      <c r="ZI43" s="15"/>
      <c r="ZJ43" s="15"/>
      <c r="ZK43" s="15"/>
      <c r="ZL43" s="15"/>
      <c r="ZM43" s="15"/>
      <c r="ZN43" s="15"/>
      <c r="ZO43" s="15"/>
      <c r="ZP43" s="15"/>
      <c r="ZQ43" s="15"/>
      <c r="ZR43" s="15"/>
      <c r="ZS43" s="15"/>
      <c r="ZT43" s="15"/>
      <c r="ZU43" s="15"/>
      <c r="ZV43" s="15"/>
      <c r="ZW43" s="15"/>
      <c r="ZX43" s="15"/>
      <c r="ZY43" s="15"/>
      <c r="ZZ43" s="15"/>
      <c r="AAA43" s="15"/>
      <c r="AAB43" s="15"/>
      <c r="AAC43" s="15"/>
      <c r="AAD43" s="15"/>
      <c r="AAE43" s="15"/>
      <c r="AAF43" s="15"/>
      <c r="AAG43" s="15"/>
      <c r="AAH43" s="15"/>
      <c r="AAI43" s="15"/>
      <c r="AAJ43" s="15"/>
      <c r="AAK43" s="15"/>
      <c r="AAL43" s="15"/>
      <c r="AAM43" s="15"/>
      <c r="AAN43" s="15"/>
      <c r="AAO43" s="15"/>
      <c r="AAP43" s="15"/>
      <c r="AAQ43" s="15"/>
      <c r="AAR43" s="15"/>
      <c r="AAS43" s="15"/>
      <c r="AAT43" s="15"/>
      <c r="AAU43" s="15"/>
      <c r="AAV43" s="15"/>
      <c r="AAW43" s="15"/>
      <c r="AAX43" s="15"/>
      <c r="AAY43" s="15"/>
      <c r="AAZ43" s="15"/>
      <c r="ABA43" s="15"/>
      <c r="ABB43" s="15"/>
      <c r="ABC43" s="15"/>
      <c r="ABD43" s="15"/>
      <c r="ABE43" s="15"/>
      <c r="ABF43" s="15"/>
      <c r="ABG43" s="15"/>
      <c r="ABH43" s="15"/>
      <c r="ABI43" s="15"/>
      <c r="ABJ43" s="15"/>
      <c r="ABK43" s="15"/>
      <c r="ABL43" s="15"/>
      <c r="ABM43" s="15"/>
      <c r="ABN43" s="15"/>
      <c r="ABO43" s="15"/>
      <c r="ABP43" s="15"/>
      <c r="ABQ43" s="15"/>
      <c r="ABR43" s="15"/>
      <c r="ABS43" s="15"/>
      <c r="ABT43" s="15"/>
      <c r="ABU43" s="15"/>
      <c r="ABV43" s="15"/>
      <c r="ABW43" s="15"/>
      <c r="ABX43" s="15"/>
      <c r="ABY43" s="15"/>
      <c r="ABZ43" s="15"/>
      <c r="ACA43" s="15"/>
      <c r="ACB43" s="15"/>
      <c r="ACC43" s="15"/>
      <c r="ACD43" s="15"/>
      <c r="ACE43" s="15"/>
      <c r="ACF43" s="15"/>
      <c r="ACG43" s="15"/>
      <c r="ACH43" s="15"/>
      <c r="ACI43" s="15"/>
      <c r="ACJ43" s="15"/>
      <c r="ACK43" s="15"/>
      <c r="ACL43" s="15"/>
      <c r="ACM43" s="15"/>
      <c r="ACN43" s="15"/>
      <c r="ACO43" s="15"/>
      <c r="ACP43" s="15"/>
      <c r="ACQ43" s="15"/>
      <c r="ACR43" s="15"/>
      <c r="ACS43" s="15"/>
      <c r="ACT43" s="15"/>
      <c r="ACU43" s="15"/>
      <c r="ACV43" s="15"/>
      <c r="ACW43" s="15"/>
      <c r="ACX43" s="15"/>
      <c r="ACY43" s="15"/>
      <c r="ACZ43" s="15"/>
    </row>
    <row r="44" spans="1:780">
      <c r="F44" s="41"/>
      <c r="G44" s="41"/>
      <c r="H44" s="41"/>
      <c r="I44" s="41"/>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5"/>
      <c r="BA44" s="15"/>
      <c r="BB44" s="15"/>
      <c r="BC44" s="15"/>
      <c r="BD44" s="15"/>
      <c r="BE44" s="15"/>
      <c r="BF44" s="15"/>
      <c r="BG44" s="15"/>
      <c r="BH44" s="15"/>
      <c r="BI44" s="15"/>
      <c r="BJ44" s="15"/>
      <c r="BK44" s="15"/>
      <c r="BL44" s="15"/>
      <c r="BM44" s="15"/>
      <c r="BN44" s="15"/>
      <c r="BO44" s="15"/>
      <c r="BP44" s="15"/>
      <c r="BQ44" s="15"/>
      <c r="BR44" s="15"/>
      <c r="BS44" s="15"/>
      <c r="BT44" s="15"/>
      <c r="BU44" s="15"/>
      <c r="BV44" s="15"/>
      <c r="BW44" s="15"/>
      <c r="BX44" s="15"/>
      <c r="BY44" s="15"/>
      <c r="BZ44" s="15"/>
      <c r="CA44" s="15"/>
      <c r="CB44" s="15"/>
      <c r="CC44" s="15"/>
      <c r="CD44" s="15"/>
      <c r="CE44" s="15"/>
      <c r="CF44" s="15"/>
      <c r="CG44" s="15"/>
      <c r="CH44" s="15"/>
      <c r="CI44" s="15"/>
      <c r="CJ44" s="15"/>
      <c r="CK44" s="15"/>
      <c r="CL44" s="15"/>
      <c r="CM44" s="15"/>
      <c r="CN44" s="15"/>
      <c r="CO44" s="15"/>
      <c r="CP44" s="15"/>
      <c r="CQ44" s="15"/>
      <c r="CR44" s="15"/>
      <c r="CS44" s="15"/>
      <c r="CT44" s="15"/>
      <c r="CU44" s="15"/>
      <c r="CV44" s="15"/>
      <c r="CW44" s="15"/>
      <c r="CX44" s="15"/>
      <c r="CY44" s="15"/>
      <c r="CZ44" s="15"/>
      <c r="DA44" s="15"/>
      <c r="DB44" s="15"/>
      <c r="DC44" s="15"/>
      <c r="DD44" s="15"/>
      <c r="DE44" s="15"/>
      <c r="DF44" s="15"/>
      <c r="DG44" s="15"/>
      <c r="DH44" s="15"/>
      <c r="DI44" s="15"/>
      <c r="DJ44" s="15"/>
      <c r="DK44" s="15"/>
      <c r="DL44" s="15"/>
      <c r="DM44" s="15"/>
      <c r="DN44" s="15"/>
      <c r="DO44" s="15"/>
      <c r="DP44" s="15"/>
      <c r="DQ44" s="15"/>
      <c r="DR44" s="15"/>
      <c r="DS44" s="15"/>
      <c r="DT44" s="15"/>
      <c r="DU44" s="15"/>
      <c r="DV44" s="15"/>
      <c r="DW44" s="15"/>
      <c r="DX44" s="15"/>
      <c r="DY44" s="15"/>
      <c r="DZ44" s="15"/>
      <c r="EA44" s="15"/>
      <c r="EB44" s="15"/>
      <c r="EC44" s="15"/>
      <c r="ED44" s="15"/>
      <c r="EE44" s="15"/>
      <c r="EF44" s="15"/>
      <c r="EG44" s="15"/>
      <c r="EH44" s="15"/>
      <c r="EI44" s="15"/>
      <c r="EJ44" s="15"/>
      <c r="EK44" s="15"/>
      <c r="EL44" s="15"/>
      <c r="EM44" s="15"/>
      <c r="EN44" s="15"/>
      <c r="EO44" s="15"/>
      <c r="EP44" s="15"/>
      <c r="EQ44" s="15"/>
      <c r="ER44" s="15"/>
      <c r="ES44" s="15"/>
      <c r="ET44" s="15"/>
      <c r="EU44" s="15"/>
      <c r="EV44" s="15"/>
      <c r="EW44" s="15"/>
      <c r="EX44" s="15"/>
      <c r="EY44" s="15"/>
      <c r="EZ44" s="15"/>
      <c r="FA44" s="15"/>
      <c r="FB44" s="15"/>
      <c r="FC44" s="15"/>
      <c r="FD44" s="15"/>
      <c r="FE44" s="15"/>
      <c r="FF44" s="15"/>
      <c r="FG44" s="15"/>
      <c r="FH44" s="15"/>
      <c r="FI44" s="15"/>
      <c r="FJ44" s="15"/>
      <c r="FK44" s="15"/>
      <c r="FL44" s="15"/>
      <c r="FM44" s="15"/>
      <c r="FN44" s="15"/>
      <c r="FO44" s="15"/>
      <c r="FP44" s="15"/>
      <c r="FQ44" s="15"/>
      <c r="FR44" s="15"/>
      <c r="FS44" s="15"/>
      <c r="FT44" s="15"/>
      <c r="FU44" s="15"/>
      <c r="FV44" s="15"/>
      <c r="FW44" s="15"/>
      <c r="FX44" s="15"/>
      <c r="FY44" s="15"/>
      <c r="FZ44" s="15"/>
      <c r="GA44" s="15"/>
      <c r="GB44" s="15"/>
      <c r="GC44" s="15"/>
      <c r="GD44" s="15"/>
      <c r="GE44" s="15"/>
      <c r="GF44" s="15"/>
      <c r="GG44" s="15"/>
      <c r="GH44" s="15"/>
      <c r="GI44" s="15"/>
      <c r="GJ44" s="15"/>
      <c r="GK44" s="15"/>
      <c r="GL44" s="15"/>
      <c r="GM44" s="15"/>
      <c r="GN44" s="15"/>
      <c r="GO44" s="15"/>
      <c r="GP44" s="15"/>
      <c r="GQ44" s="15"/>
      <c r="GR44" s="15"/>
      <c r="GS44" s="15"/>
      <c r="GT44" s="15"/>
      <c r="GU44" s="15"/>
      <c r="GV44" s="15"/>
      <c r="GW44" s="15"/>
      <c r="GX44" s="15"/>
      <c r="GY44" s="15"/>
      <c r="GZ44" s="15"/>
      <c r="HA44" s="15"/>
      <c r="HB44" s="15"/>
      <c r="HC44" s="15"/>
      <c r="HD44" s="15"/>
      <c r="HE44" s="15"/>
      <c r="HF44" s="15"/>
      <c r="HG44" s="15"/>
      <c r="HH44" s="15"/>
      <c r="HI44" s="15"/>
      <c r="HJ44" s="15"/>
      <c r="HK44" s="15"/>
      <c r="HL44" s="15"/>
      <c r="HM44" s="15"/>
      <c r="HN44" s="15"/>
      <c r="HO44" s="15"/>
      <c r="HP44" s="15"/>
      <c r="HQ44" s="15"/>
      <c r="HR44" s="15"/>
      <c r="HS44" s="15"/>
      <c r="HT44" s="15"/>
      <c r="HU44" s="15"/>
      <c r="HV44" s="15"/>
      <c r="HW44" s="15"/>
      <c r="HX44" s="15"/>
      <c r="HY44" s="15"/>
      <c r="HZ44" s="15"/>
      <c r="IA44" s="15"/>
      <c r="IB44" s="15"/>
      <c r="IC44" s="15"/>
      <c r="ID44" s="15"/>
      <c r="IE44" s="15"/>
      <c r="IF44" s="15"/>
      <c r="IG44" s="15"/>
      <c r="IH44" s="15"/>
      <c r="II44" s="15"/>
      <c r="IJ44" s="15"/>
      <c r="IK44" s="15"/>
      <c r="IL44" s="15"/>
      <c r="IM44" s="15"/>
      <c r="IN44" s="15"/>
      <c r="IO44" s="15"/>
      <c r="IP44" s="15"/>
      <c r="IQ44" s="15"/>
      <c r="IR44" s="15"/>
      <c r="IS44" s="15"/>
      <c r="IT44" s="15"/>
      <c r="IU44" s="15"/>
      <c r="IV44" s="15"/>
      <c r="IW44" s="15"/>
      <c r="IX44" s="15"/>
      <c r="IY44" s="15"/>
      <c r="IZ44" s="15"/>
      <c r="JA44" s="15"/>
      <c r="JB44" s="15"/>
      <c r="JC44" s="15"/>
      <c r="JD44" s="15"/>
      <c r="JE44" s="15"/>
      <c r="JF44" s="15"/>
      <c r="JG44" s="15"/>
      <c r="JH44" s="15"/>
      <c r="JI44" s="15"/>
      <c r="JJ44" s="15"/>
      <c r="JK44" s="15"/>
      <c r="JL44" s="15"/>
      <c r="JM44" s="15"/>
      <c r="JN44" s="15"/>
      <c r="JO44" s="15"/>
      <c r="JP44" s="15"/>
      <c r="JQ44" s="15"/>
      <c r="JR44" s="15"/>
      <c r="JS44" s="15"/>
      <c r="JT44" s="15"/>
      <c r="JU44" s="15"/>
      <c r="JV44" s="15"/>
      <c r="JW44" s="15"/>
      <c r="JX44" s="15"/>
      <c r="JY44" s="15"/>
      <c r="JZ44" s="15"/>
      <c r="KA44" s="15"/>
      <c r="KB44" s="15"/>
      <c r="KC44" s="15"/>
      <c r="KD44" s="15"/>
      <c r="KE44" s="15"/>
      <c r="KF44" s="15"/>
      <c r="KG44" s="15"/>
      <c r="KH44" s="15"/>
      <c r="KI44" s="15"/>
      <c r="KJ44" s="15"/>
      <c r="KK44" s="15"/>
      <c r="KL44" s="15"/>
      <c r="KM44" s="15"/>
      <c r="KN44" s="15"/>
      <c r="KO44" s="15"/>
      <c r="KP44" s="15"/>
      <c r="KQ44" s="15"/>
      <c r="KR44" s="15"/>
      <c r="KS44" s="15"/>
      <c r="KT44" s="15"/>
      <c r="KU44" s="15"/>
      <c r="KV44" s="15"/>
      <c r="KW44" s="15"/>
      <c r="KX44" s="15"/>
      <c r="KY44" s="15"/>
      <c r="KZ44" s="15"/>
      <c r="LA44" s="15"/>
      <c r="LB44" s="15"/>
      <c r="LC44" s="15"/>
      <c r="LD44" s="15"/>
      <c r="LE44" s="15"/>
      <c r="LF44" s="15"/>
      <c r="LG44" s="15"/>
      <c r="LH44" s="15"/>
      <c r="LI44" s="15"/>
      <c r="LJ44" s="15"/>
      <c r="LK44" s="15"/>
      <c r="LL44" s="15"/>
      <c r="LM44" s="15"/>
      <c r="LN44" s="15"/>
      <c r="LO44" s="15"/>
      <c r="LP44" s="15"/>
      <c r="LQ44" s="15"/>
      <c r="LR44" s="15"/>
      <c r="LS44" s="15"/>
      <c r="LT44" s="15"/>
      <c r="LU44" s="15"/>
      <c r="LV44" s="15"/>
      <c r="LW44" s="15"/>
      <c r="LX44" s="15"/>
      <c r="LY44" s="15"/>
      <c r="LZ44" s="15"/>
      <c r="MA44" s="15"/>
      <c r="MB44" s="15"/>
      <c r="MC44" s="15"/>
      <c r="MD44" s="15"/>
      <c r="ME44" s="15"/>
      <c r="MF44" s="15"/>
      <c r="MG44" s="15"/>
      <c r="MH44" s="15"/>
      <c r="MI44" s="15"/>
      <c r="MJ44" s="15"/>
      <c r="MK44" s="15"/>
      <c r="ML44" s="15"/>
      <c r="MM44" s="15"/>
      <c r="MN44" s="15"/>
      <c r="MO44" s="15"/>
      <c r="MP44" s="15"/>
      <c r="MQ44" s="15"/>
      <c r="MR44" s="15"/>
      <c r="MS44" s="15"/>
      <c r="MT44" s="15"/>
      <c r="MU44" s="15"/>
      <c r="MV44" s="15"/>
      <c r="MW44" s="15"/>
      <c r="MX44" s="15"/>
      <c r="MY44" s="15"/>
      <c r="MZ44" s="15"/>
      <c r="NA44" s="15"/>
      <c r="NB44" s="15"/>
      <c r="NC44" s="15"/>
      <c r="ND44" s="15"/>
      <c r="NE44" s="15"/>
      <c r="NF44" s="15"/>
      <c r="NG44" s="15"/>
      <c r="NH44" s="15"/>
      <c r="NI44" s="15"/>
      <c r="NJ44" s="15"/>
      <c r="NK44" s="15"/>
      <c r="NL44" s="15"/>
      <c r="NM44" s="15"/>
      <c r="NN44" s="15"/>
      <c r="NO44" s="15"/>
      <c r="NP44" s="15"/>
      <c r="NQ44" s="15"/>
      <c r="NR44" s="15"/>
      <c r="NS44" s="15"/>
      <c r="NT44" s="15"/>
      <c r="NU44" s="15"/>
      <c r="NV44" s="15"/>
      <c r="NW44" s="15"/>
      <c r="NX44" s="15"/>
      <c r="NY44" s="15"/>
      <c r="NZ44" s="15"/>
      <c r="OA44" s="15"/>
      <c r="OB44" s="15"/>
      <c r="OC44" s="15"/>
      <c r="OD44" s="15"/>
      <c r="OE44" s="15"/>
      <c r="OF44" s="15"/>
      <c r="OG44" s="15"/>
      <c r="OH44" s="15"/>
      <c r="OI44" s="15"/>
      <c r="OJ44" s="15"/>
      <c r="OK44" s="15"/>
      <c r="OL44" s="15"/>
      <c r="OM44" s="15"/>
      <c r="ON44" s="15"/>
      <c r="OO44" s="15"/>
      <c r="OP44" s="15"/>
      <c r="OQ44" s="15"/>
      <c r="OR44" s="15"/>
      <c r="OS44" s="15"/>
      <c r="OT44" s="15"/>
      <c r="OU44" s="15"/>
      <c r="OV44" s="15"/>
      <c r="OW44" s="15"/>
      <c r="OX44" s="15"/>
      <c r="OY44" s="15"/>
      <c r="OZ44" s="15"/>
      <c r="PA44" s="15"/>
      <c r="PB44" s="15"/>
      <c r="PC44" s="15"/>
      <c r="PD44" s="15"/>
      <c r="PE44" s="15"/>
      <c r="PF44" s="15"/>
      <c r="PG44" s="15"/>
      <c r="PH44" s="15"/>
      <c r="PI44" s="15"/>
      <c r="PJ44" s="15"/>
      <c r="PK44" s="15"/>
      <c r="PL44" s="15"/>
      <c r="PM44" s="15"/>
      <c r="PN44" s="15"/>
      <c r="PO44" s="15"/>
      <c r="PP44" s="15"/>
      <c r="PQ44" s="15"/>
      <c r="PR44" s="15"/>
      <c r="PS44" s="15"/>
      <c r="PT44" s="15"/>
      <c r="PU44" s="15"/>
      <c r="PV44" s="15"/>
      <c r="PW44" s="15"/>
      <c r="PX44" s="15"/>
      <c r="PY44" s="15"/>
      <c r="PZ44" s="15"/>
      <c r="QA44" s="15"/>
      <c r="QB44" s="15"/>
      <c r="QC44" s="15"/>
      <c r="QD44" s="15"/>
      <c r="QE44" s="15"/>
      <c r="QF44" s="15"/>
      <c r="QG44" s="15"/>
      <c r="QH44" s="15"/>
      <c r="QI44" s="15"/>
      <c r="QJ44" s="15"/>
      <c r="QK44" s="15"/>
      <c r="QL44" s="15"/>
      <c r="QM44" s="15"/>
      <c r="QN44" s="15"/>
      <c r="QO44" s="15"/>
      <c r="QP44" s="15"/>
      <c r="QQ44" s="15"/>
      <c r="QR44" s="15"/>
      <c r="QS44" s="15"/>
      <c r="QT44" s="15"/>
      <c r="QU44" s="15"/>
      <c r="QV44" s="15"/>
      <c r="QW44" s="15"/>
      <c r="QX44" s="15"/>
      <c r="QY44" s="15"/>
      <c r="QZ44" s="15"/>
      <c r="RA44" s="15"/>
      <c r="RB44" s="15"/>
      <c r="RC44" s="15"/>
      <c r="RD44" s="15"/>
      <c r="RE44" s="15"/>
      <c r="RF44" s="15"/>
      <c r="RG44" s="15"/>
      <c r="RH44" s="15"/>
      <c r="RI44" s="15"/>
      <c r="RJ44" s="15"/>
      <c r="RK44" s="15"/>
      <c r="RL44" s="15"/>
      <c r="RM44" s="15"/>
      <c r="RN44" s="15"/>
      <c r="RO44" s="15"/>
      <c r="RP44" s="15"/>
      <c r="RQ44" s="15"/>
      <c r="RR44" s="15"/>
      <c r="RS44" s="15"/>
      <c r="RT44" s="15"/>
      <c r="RU44" s="15"/>
      <c r="RV44" s="15"/>
      <c r="RW44" s="15"/>
      <c r="RX44" s="15"/>
      <c r="RY44" s="15"/>
      <c r="RZ44" s="15"/>
      <c r="SA44" s="15"/>
      <c r="SB44" s="15"/>
      <c r="SC44" s="15"/>
      <c r="SD44" s="15"/>
      <c r="SE44" s="15"/>
      <c r="SF44" s="15"/>
      <c r="SG44" s="15"/>
      <c r="SH44" s="15"/>
      <c r="SI44" s="15"/>
      <c r="SJ44" s="15"/>
      <c r="SK44" s="15"/>
      <c r="SL44" s="15"/>
      <c r="SM44" s="15"/>
      <c r="SN44" s="15"/>
      <c r="SO44" s="15"/>
      <c r="SP44" s="15"/>
      <c r="SQ44" s="15"/>
      <c r="SR44" s="15"/>
      <c r="SS44" s="15"/>
      <c r="ST44" s="15"/>
      <c r="SU44" s="15"/>
      <c r="SV44" s="15"/>
      <c r="SW44" s="15"/>
      <c r="SX44" s="15"/>
      <c r="SY44" s="15"/>
      <c r="SZ44" s="15"/>
      <c r="TA44" s="15"/>
      <c r="TB44" s="15"/>
      <c r="TC44" s="15"/>
      <c r="TD44" s="15"/>
      <c r="TE44" s="15"/>
      <c r="TF44" s="15"/>
      <c r="TG44" s="15"/>
      <c r="TH44" s="15"/>
      <c r="TI44" s="15"/>
      <c r="TJ44" s="15"/>
      <c r="TK44" s="15"/>
      <c r="TL44" s="15"/>
      <c r="TM44" s="15"/>
      <c r="TN44" s="15"/>
      <c r="TO44" s="15"/>
      <c r="TP44" s="15"/>
      <c r="TQ44" s="15"/>
      <c r="TR44" s="15"/>
      <c r="TS44" s="15"/>
      <c r="TT44" s="15"/>
      <c r="TU44" s="15"/>
      <c r="TV44" s="15"/>
      <c r="TW44" s="15"/>
      <c r="TX44" s="15"/>
      <c r="TY44" s="15"/>
      <c r="TZ44" s="15"/>
      <c r="UA44" s="15"/>
      <c r="UB44" s="15"/>
      <c r="UC44" s="15"/>
      <c r="UD44" s="15"/>
      <c r="UE44" s="15"/>
      <c r="UF44" s="15"/>
      <c r="UG44" s="15"/>
      <c r="UH44" s="15"/>
      <c r="UI44" s="15"/>
      <c r="UJ44" s="15"/>
      <c r="UK44" s="15"/>
      <c r="UL44" s="15"/>
      <c r="UM44" s="15"/>
      <c r="UN44" s="15"/>
      <c r="UO44" s="15"/>
      <c r="UP44" s="15"/>
      <c r="UQ44" s="15"/>
      <c r="UR44" s="15"/>
      <c r="US44" s="15"/>
      <c r="UT44" s="15"/>
      <c r="UU44" s="15"/>
      <c r="UV44" s="15"/>
      <c r="UW44" s="15"/>
      <c r="UX44" s="15"/>
      <c r="UY44" s="15"/>
      <c r="UZ44" s="15"/>
      <c r="VA44" s="15"/>
      <c r="VB44" s="15"/>
      <c r="VC44" s="15"/>
      <c r="VD44" s="15"/>
      <c r="VE44" s="15"/>
      <c r="VF44" s="15"/>
      <c r="VG44" s="15"/>
      <c r="VH44" s="15"/>
      <c r="VI44" s="15"/>
      <c r="VJ44" s="15"/>
      <c r="VK44" s="15"/>
      <c r="VL44" s="15"/>
      <c r="VM44" s="15"/>
      <c r="VN44" s="15"/>
      <c r="VO44" s="15"/>
      <c r="VP44" s="15"/>
      <c r="VQ44" s="15"/>
      <c r="VR44" s="15"/>
      <c r="VS44" s="15"/>
      <c r="VT44" s="15"/>
      <c r="VU44" s="15"/>
      <c r="VV44" s="15"/>
      <c r="VW44" s="15"/>
      <c r="VX44" s="15"/>
      <c r="VY44" s="15"/>
      <c r="VZ44" s="15"/>
      <c r="WA44" s="15"/>
      <c r="WB44" s="15"/>
      <c r="WC44" s="15"/>
      <c r="WD44" s="15"/>
      <c r="WE44" s="15"/>
      <c r="WF44" s="15"/>
      <c r="WG44" s="15"/>
      <c r="WH44" s="15"/>
      <c r="WI44" s="15"/>
      <c r="WJ44" s="15"/>
      <c r="WK44" s="15"/>
      <c r="WL44" s="15"/>
      <c r="WM44" s="15"/>
      <c r="WN44" s="15"/>
      <c r="WO44" s="15"/>
      <c r="WP44" s="15"/>
      <c r="WQ44" s="15"/>
      <c r="WR44" s="15"/>
      <c r="WS44" s="15"/>
      <c r="WT44" s="15"/>
      <c r="WU44" s="15"/>
      <c r="WV44" s="15"/>
      <c r="WW44" s="15"/>
      <c r="WX44" s="15"/>
      <c r="WY44" s="15"/>
      <c r="WZ44" s="15"/>
      <c r="XA44" s="15"/>
      <c r="XB44" s="15"/>
      <c r="XC44" s="15"/>
      <c r="XD44" s="15"/>
      <c r="XE44" s="15"/>
      <c r="XF44" s="15"/>
      <c r="XG44" s="15"/>
      <c r="XH44" s="15"/>
      <c r="XI44" s="15"/>
      <c r="XJ44" s="15"/>
      <c r="XK44" s="15"/>
      <c r="XL44" s="15"/>
      <c r="XM44" s="15"/>
      <c r="XN44" s="15"/>
      <c r="XO44" s="15"/>
      <c r="XP44" s="15"/>
      <c r="XQ44" s="15"/>
      <c r="XR44" s="15"/>
      <c r="XS44" s="15"/>
      <c r="XT44" s="15"/>
      <c r="XU44" s="15"/>
      <c r="XV44" s="15"/>
      <c r="XW44" s="15"/>
      <c r="XX44" s="15"/>
      <c r="XY44" s="15"/>
      <c r="XZ44" s="15"/>
      <c r="YA44" s="15"/>
      <c r="YB44" s="15"/>
      <c r="YC44" s="15"/>
      <c r="YD44" s="15"/>
      <c r="YE44" s="15"/>
      <c r="YF44" s="15"/>
      <c r="YG44" s="15"/>
      <c r="YH44" s="15"/>
      <c r="YI44" s="15"/>
      <c r="YJ44" s="15"/>
      <c r="YK44" s="15"/>
      <c r="YL44" s="15"/>
      <c r="YM44" s="15"/>
      <c r="YN44" s="15"/>
      <c r="YO44" s="15"/>
      <c r="YP44" s="15"/>
      <c r="YQ44" s="15"/>
      <c r="YR44" s="15"/>
      <c r="YS44" s="15"/>
      <c r="YT44" s="15"/>
      <c r="YU44" s="15"/>
      <c r="YV44" s="15"/>
      <c r="YW44" s="15"/>
      <c r="YX44" s="15"/>
      <c r="YY44" s="15"/>
      <c r="YZ44" s="15"/>
      <c r="ZA44" s="15"/>
      <c r="ZB44" s="15"/>
      <c r="ZC44" s="15"/>
      <c r="ZD44" s="15"/>
      <c r="ZE44" s="15"/>
      <c r="ZF44" s="15"/>
      <c r="ZG44" s="15"/>
      <c r="ZH44" s="15"/>
      <c r="ZI44" s="15"/>
      <c r="ZJ44" s="15"/>
      <c r="ZK44" s="15"/>
      <c r="ZL44" s="15"/>
      <c r="ZM44" s="15"/>
      <c r="ZN44" s="15"/>
      <c r="ZO44" s="15"/>
      <c r="ZP44" s="15"/>
      <c r="ZQ44" s="15"/>
      <c r="ZR44" s="15"/>
      <c r="ZS44" s="15"/>
      <c r="ZT44" s="15"/>
      <c r="ZU44" s="15"/>
      <c r="ZV44" s="15"/>
      <c r="ZW44" s="15"/>
      <c r="ZX44" s="15"/>
      <c r="ZY44" s="15"/>
      <c r="ZZ44" s="15"/>
      <c r="AAA44" s="15"/>
      <c r="AAB44" s="15"/>
      <c r="AAC44" s="15"/>
      <c r="AAD44" s="15"/>
      <c r="AAE44" s="15"/>
      <c r="AAF44" s="15"/>
      <c r="AAG44" s="15"/>
      <c r="AAH44" s="15"/>
      <c r="AAI44" s="15"/>
      <c r="AAJ44" s="15"/>
      <c r="AAK44" s="15"/>
      <c r="AAL44" s="15"/>
      <c r="AAM44" s="15"/>
      <c r="AAN44" s="15"/>
      <c r="AAO44" s="15"/>
      <c r="AAP44" s="15"/>
      <c r="AAQ44" s="15"/>
      <c r="AAR44" s="15"/>
      <c r="AAS44" s="15"/>
      <c r="AAT44" s="15"/>
      <c r="AAU44" s="15"/>
      <c r="AAV44" s="15"/>
      <c r="AAW44" s="15"/>
      <c r="AAX44" s="15"/>
      <c r="AAY44" s="15"/>
      <c r="AAZ44" s="15"/>
      <c r="ABA44" s="15"/>
      <c r="ABB44" s="15"/>
      <c r="ABC44" s="15"/>
      <c r="ABD44" s="15"/>
      <c r="ABE44" s="15"/>
      <c r="ABF44" s="15"/>
      <c r="ABG44" s="15"/>
      <c r="ABH44" s="15"/>
      <c r="ABI44" s="15"/>
      <c r="ABJ44" s="15"/>
      <c r="ABK44" s="15"/>
      <c r="ABL44" s="15"/>
      <c r="ABM44" s="15"/>
      <c r="ABN44" s="15"/>
      <c r="ABO44" s="15"/>
      <c r="ABP44" s="15"/>
      <c r="ABQ44" s="15"/>
      <c r="ABR44" s="15"/>
      <c r="ABS44" s="15"/>
      <c r="ABT44" s="15"/>
      <c r="ABU44" s="15"/>
      <c r="ABV44" s="15"/>
      <c r="ABW44" s="15"/>
      <c r="ABX44" s="15"/>
      <c r="ABY44" s="15"/>
      <c r="ABZ44" s="15"/>
      <c r="ACA44" s="15"/>
      <c r="ACB44" s="15"/>
      <c r="ACC44" s="15"/>
      <c r="ACD44" s="15"/>
      <c r="ACE44" s="15"/>
      <c r="ACF44" s="15"/>
      <c r="ACG44" s="15"/>
      <c r="ACH44" s="15"/>
      <c r="ACI44" s="15"/>
      <c r="ACJ44" s="15"/>
      <c r="ACK44" s="15"/>
      <c r="ACL44" s="15"/>
      <c r="ACM44" s="15"/>
      <c r="ACN44" s="15"/>
      <c r="ACO44" s="15"/>
      <c r="ACP44" s="15"/>
      <c r="ACQ44" s="15"/>
      <c r="ACR44" s="15"/>
      <c r="ACS44" s="15"/>
      <c r="ACT44" s="15"/>
      <c r="ACU44" s="15"/>
      <c r="ACV44" s="15"/>
      <c r="ACW44" s="15"/>
      <c r="ACX44" s="15"/>
      <c r="ACY44" s="15"/>
      <c r="ACZ44" s="15"/>
    </row>
    <row r="45" spans="1:780">
      <c r="F45" s="41"/>
      <c r="G45" s="41"/>
      <c r="H45" s="41"/>
      <c r="I45" s="41"/>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5"/>
      <c r="BA45" s="15"/>
      <c r="BB45" s="15"/>
      <c r="BC45" s="15"/>
      <c r="BD45" s="15"/>
      <c r="BE45" s="15"/>
      <c r="BF45" s="15"/>
      <c r="BG45" s="15"/>
      <c r="BH45" s="15"/>
      <c r="BI45" s="15"/>
      <c r="BJ45" s="15"/>
      <c r="BK45" s="15"/>
      <c r="BL45" s="15"/>
      <c r="BM45" s="15"/>
      <c r="BN45" s="15"/>
      <c r="BO45" s="15"/>
      <c r="BP45" s="15"/>
      <c r="BQ45" s="15"/>
      <c r="BR45" s="15"/>
      <c r="BS45" s="15"/>
      <c r="BT45" s="15"/>
      <c r="BU45" s="15"/>
      <c r="BV45" s="15"/>
      <c r="BW45" s="15"/>
      <c r="BX45" s="15"/>
      <c r="BY45" s="15"/>
      <c r="BZ45" s="15"/>
      <c r="CA45" s="15"/>
      <c r="CB45" s="15"/>
      <c r="CC45" s="15"/>
      <c r="CD45" s="15"/>
      <c r="CE45" s="15"/>
      <c r="CF45" s="15"/>
      <c r="CG45" s="15"/>
      <c r="CH45" s="15"/>
      <c r="CI45" s="15"/>
      <c r="CJ45" s="15"/>
      <c r="CK45" s="15"/>
      <c r="CL45" s="15"/>
      <c r="CM45" s="15"/>
      <c r="CN45" s="15"/>
      <c r="CO45" s="15"/>
      <c r="CP45" s="15"/>
      <c r="CQ45" s="15"/>
      <c r="CR45" s="15"/>
      <c r="CS45" s="15"/>
      <c r="CT45" s="15"/>
      <c r="CU45" s="15"/>
      <c r="CV45" s="15"/>
      <c r="CW45" s="15"/>
      <c r="CX45" s="15"/>
      <c r="CY45" s="15"/>
      <c r="CZ45" s="15"/>
      <c r="DA45" s="15"/>
      <c r="DB45" s="15"/>
      <c r="DC45" s="15"/>
      <c r="DD45" s="15"/>
      <c r="DE45" s="15"/>
      <c r="DF45" s="15"/>
      <c r="DG45" s="15"/>
      <c r="DH45" s="15"/>
      <c r="DI45" s="15"/>
      <c r="DJ45" s="15"/>
      <c r="DK45" s="15"/>
      <c r="DL45" s="15"/>
      <c r="DM45" s="15"/>
      <c r="DN45" s="15"/>
      <c r="DO45" s="15"/>
      <c r="DP45" s="15"/>
      <c r="DQ45" s="15"/>
      <c r="DR45" s="15"/>
      <c r="DS45" s="15"/>
      <c r="DT45" s="15"/>
      <c r="DU45" s="15"/>
      <c r="DV45" s="15"/>
      <c r="DW45" s="15"/>
      <c r="DX45" s="15"/>
      <c r="DY45" s="15"/>
      <c r="DZ45" s="15"/>
      <c r="EA45" s="15"/>
      <c r="EB45" s="15"/>
      <c r="EC45" s="15"/>
      <c r="ED45" s="15"/>
      <c r="EE45" s="15"/>
      <c r="EF45" s="15"/>
      <c r="EG45" s="15"/>
      <c r="EH45" s="15"/>
      <c r="EI45" s="15"/>
      <c r="EJ45" s="15"/>
      <c r="EK45" s="15"/>
      <c r="EL45" s="15"/>
      <c r="EM45" s="15"/>
      <c r="EN45" s="15"/>
      <c r="EO45" s="15"/>
      <c r="EP45" s="15"/>
      <c r="EQ45" s="15"/>
      <c r="ER45" s="15"/>
      <c r="ES45" s="15"/>
      <c r="ET45" s="15"/>
      <c r="EU45" s="15"/>
      <c r="EV45" s="15"/>
      <c r="EW45" s="15"/>
      <c r="EX45" s="15"/>
      <c r="EY45" s="15"/>
      <c r="EZ45" s="15"/>
      <c r="FA45" s="15"/>
      <c r="FB45" s="15"/>
      <c r="FC45" s="15"/>
      <c r="FD45" s="15"/>
      <c r="FE45" s="15"/>
      <c r="FF45" s="15"/>
      <c r="FG45" s="15"/>
      <c r="FH45" s="15"/>
      <c r="FI45" s="15"/>
      <c r="FJ45" s="15"/>
      <c r="FK45" s="15"/>
      <c r="FL45" s="15"/>
      <c r="FM45" s="15"/>
      <c r="FN45" s="15"/>
      <c r="FO45" s="15"/>
      <c r="FP45" s="15"/>
      <c r="FQ45" s="15"/>
      <c r="FR45" s="15"/>
      <c r="FS45" s="15"/>
      <c r="FT45" s="15"/>
      <c r="FU45" s="15"/>
      <c r="FV45" s="15"/>
      <c r="FW45" s="15"/>
      <c r="FX45" s="15"/>
      <c r="FY45" s="15"/>
      <c r="FZ45" s="15"/>
      <c r="GA45" s="15"/>
      <c r="GB45" s="15"/>
      <c r="GC45" s="15"/>
      <c r="GD45" s="15"/>
      <c r="GE45" s="15"/>
      <c r="GF45" s="15"/>
      <c r="GG45" s="15"/>
      <c r="GH45" s="15"/>
      <c r="GI45" s="15"/>
      <c r="GJ45" s="15"/>
      <c r="GK45" s="15"/>
      <c r="GL45" s="15"/>
      <c r="GM45" s="15"/>
      <c r="GN45" s="15"/>
      <c r="GO45" s="15"/>
      <c r="GP45" s="15"/>
      <c r="GQ45" s="15"/>
      <c r="GR45" s="15"/>
      <c r="GS45" s="15"/>
      <c r="GT45" s="15"/>
      <c r="GU45" s="15"/>
      <c r="GV45" s="15"/>
      <c r="GW45" s="15"/>
      <c r="GX45" s="15"/>
      <c r="GY45" s="15"/>
      <c r="GZ45" s="15"/>
      <c r="HA45" s="15"/>
      <c r="HB45" s="15"/>
      <c r="HC45" s="15"/>
      <c r="HD45" s="15"/>
      <c r="HE45" s="15"/>
      <c r="HF45" s="15"/>
      <c r="HG45" s="15"/>
      <c r="HH45" s="15"/>
      <c r="HI45" s="15"/>
      <c r="HJ45" s="15"/>
      <c r="HK45" s="15"/>
      <c r="HL45" s="15"/>
      <c r="HM45" s="15"/>
      <c r="HN45" s="15"/>
      <c r="HO45" s="15"/>
      <c r="HP45" s="15"/>
      <c r="HQ45" s="15"/>
      <c r="HR45" s="15"/>
      <c r="HS45" s="15"/>
      <c r="HT45" s="15"/>
      <c r="HU45" s="15"/>
      <c r="HV45" s="15"/>
      <c r="HW45" s="15"/>
      <c r="HX45" s="15"/>
      <c r="HY45" s="15"/>
      <c r="HZ45" s="15"/>
      <c r="IA45" s="15"/>
      <c r="IB45" s="15"/>
      <c r="IC45" s="15"/>
      <c r="ID45" s="15"/>
      <c r="IE45" s="15"/>
      <c r="IF45" s="15"/>
      <c r="IG45" s="15"/>
      <c r="IH45" s="15"/>
      <c r="II45" s="15"/>
      <c r="IJ45" s="15"/>
      <c r="IK45" s="15"/>
      <c r="IL45" s="15"/>
      <c r="IM45" s="15"/>
      <c r="IN45" s="15"/>
      <c r="IO45" s="15"/>
      <c r="IP45" s="15"/>
      <c r="IQ45" s="15"/>
      <c r="IR45" s="15"/>
      <c r="IS45" s="15"/>
      <c r="IT45" s="15"/>
      <c r="IU45" s="15"/>
      <c r="IV45" s="15"/>
      <c r="IW45" s="15"/>
      <c r="IX45" s="15"/>
      <c r="IY45" s="15"/>
      <c r="IZ45" s="15"/>
      <c r="JA45" s="15"/>
      <c r="JB45" s="15"/>
      <c r="JC45" s="15"/>
      <c r="JD45" s="15"/>
      <c r="JE45" s="15"/>
      <c r="JF45" s="15"/>
      <c r="JG45" s="15"/>
      <c r="JH45" s="15"/>
      <c r="JI45" s="15"/>
      <c r="JJ45" s="15"/>
      <c r="JK45" s="15"/>
      <c r="JL45" s="15"/>
      <c r="JM45" s="15"/>
      <c r="JN45" s="15"/>
      <c r="JO45" s="15"/>
      <c r="JP45" s="15"/>
      <c r="JQ45" s="15"/>
      <c r="JR45" s="15"/>
      <c r="JS45" s="15"/>
      <c r="JT45" s="15"/>
      <c r="JU45" s="15"/>
      <c r="JV45" s="15"/>
      <c r="JW45" s="15"/>
      <c r="JX45" s="15"/>
      <c r="JY45" s="15"/>
      <c r="JZ45" s="15"/>
      <c r="KA45" s="15"/>
      <c r="KB45" s="15"/>
      <c r="KC45" s="15"/>
      <c r="KD45" s="15"/>
      <c r="KE45" s="15"/>
      <c r="KF45" s="15"/>
      <c r="KG45" s="15"/>
      <c r="KH45" s="15"/>
      <c r="KI45" s="15"/>
      <c r="KJ45" s="15"/>
      <c r="KK45" s="15"/>
      <c r="KL45" s="15"/>
      <c r="KM45" s="15"/>
      <c r="KN45" s="15"/>
      <c r="KO45" s="15"/>
      <c r="KP45" s="15"/>
      <c r="KQ45" s="15"/>
      <c r="KR45" s="15"/>
      <c r="KS45" s="15"/>
      <c r="KT45" s="15"/>
      <c r="KU45" s="15"/>
      <c r="KV45" s="15"/>
      <c r="KW45" s="15"/>
      <c r="KX45" s="15"/>
      <c r="KY45" s="15"/>
      <c r="KZ45" s="15"/>
      <c r="LA45" s="15"/>
      <c r="LB45" s="15"/>
      <c r="LC45" s="15"/>
      <c r="LD45" s="15"/>
      <c r="LE45" s="15"/>
      <c r="LF45" s="15"/>
      <c r="LG45" s="15"/>
      <c r="LH45" s="15"/>
      <c r="LI45" s="15"/>
      <c r="LJ45" s="15"/>
      <c r="LK45" s="15"/>
      <c r="LL45" s="15"/>
      <c r="LM45" s="15"/>
      <c r="LN45" s="15"/>
      <c r="LO45" s="15"/>
      <c r="LP45" s="15"/>
      <c r="LQ45" s="15"/>
      <c r="LR45" s="15"/>
      <c r="LS45" s="15"/>
      <c r="LT45" s="15"/>
      <c r="LU45" s="15"/>
      <c r="LV45" s="15"/>
      <c r="LW45" s="15"/>
      <c r="LX45" s="15"/>
      <c r="LY45" s="15"/>
      <c r="LZ45" s="15"/>
      <c r="MA45" s="15"/>
      <c r="MB45" s="15"/>
      <c r="MC45" s="15"/>
      <c r="MD45" s="15"/>
      <c r="ME45" s="15"/>
      <c r="MF45" s="15"/>
      <c r="MG45" s="15"/>
      <c r="MH45" s="15"/>
      <c r="MI45" s="15"/>
      <c r="MJ45" s="15"/>
      <c r="MK45" s="15"/>
      <c r="ML45" s="15"/>
      <c r="MM45" s="15"/>
      <c r="MN45" s="15"/>
      <c r="MO45" s="15"/>
      <c r="MP45" s="15"/>
      <c r="MQ45" s="15"/>
      <c r="MR45" s="15"/>
      <c r="MS45" s="15"/>
      <c r="MT45" s="15"/>
      <c r="MU45" s="15"/>
      <c r="MV45" s="15"/>
      <c r="MW45" s="15"/>
      <c r="MX45" s="15"/>
      <c r="MY45" s="15"/>
      <c r="MZ45" s="15"/>
      <c r="NA45" s="15"/>
      <c r="NB45" s="15"/>
      <c r="NC45" s="15"/>
      <c r="ND45" s="15"/>
      <c r="NE45" s="15"/>
      <c r="NF45" s="15"/>
      <c r="NG45" s="15"/>
      <c r="NH45" s="15"/>
      <c r="NI45" s="15"/>
      <c r="NJ45" s="15"/>
      <c r="NK45" s="15"/>
      <c r="NL45" s="15"/>
      <c r="NM45" s="15"/>
      <c r="NN45" s="15"/>
      <c r="NO45" s="15"/>
      <c r="NP45" s="15"/>
      <c r="NQ45" s="15"/>
      <c r="NR45" s="15"/>
      <c r="NS45" s="15"/>
      <c r="NT45" s="15"/>
      <c r="NU45" s="15"/>
      <c r="NV45" s="15"/>
      <c r="NW45" s="15"/>
      <c r="NX45" s="15"/>
      <c r="NY45" s="15"/>
      <c r="NZ45" s="15"/>
      <c r="OA45" s="15"/>
      <c r="OB45" s="15"/>
      <c r="OC45" s="15"/>
      <c r="OD45" s="15"/>
      <c r="OE45" s="15"/>
      <c r="OF45" s="15"/>
      <c r="OG45" s="15"/>
      <c r="OH45" s="15"/>
      <c r="OI45" s="15"/>
      <c r="OJ45" s="15"/>
      <c r="OK45" s="15"/>
      <c r="OL45" s="15"/>
      <c r="OM45" s="15"/>
      <c r="ON45" s="15"/>
      <c r="OO45" s="15"/>
      <c r="OP45" s="15"/>
      <c r="OQ45" s="15"/>
      <c r="OR45" s="15"/>
      <c r="OS45" s="15"/>
      <c r="OT45" s="15"/>
      <c r="OU45" s="15"/>
      <c r="OV45" s="15"/>
      <c r="OW45" s="15"/>
      <c r="OX45" s="15"/>
      <c r="OY45" s="15"/>
      <c r="OZ45" s="15"/>
      <c r="PA45" s="15"/>
      <c r="PB45" s="15"/>
      <c r="PC45" s="15"/>
      <c r="PD45" s="15"/>
      <c r="PE45" s="15"/>
      <c r="PF45" s="15"/>
      <c r="PG45" s="15"/>
      <c r="PH45" s="15"/>
      <c r="PI45" s="15"/>
      <c r="PJ45" s="15"/>
      <c r="PK45" s="15"/>
      <c r="PL45" s="15"/>
      <c r="PM45" s="15"/>
      <c r="PN45" s="15"/>
      <c r="PO45" s="15"/>
      <c r="PP45" s="15"/>
      <c r="PQ45" s="15"/>
      <c r="PR45" s="15"/>
      <c r="PS45" s="15"/>
      <c r="PT45" s="15"/>
      <c r="PU45" s="15"/>
      <c r="PV45" s="15"/>
      <c r="PW45" s="15"/>
      <c r="PX45" s="15"/>
      <c r="PY45" s="15"/>
      <c r="PZ45" s="15"/>
      <c r="QA45" s="15"/>
      <c r="QB45" s="15"/>
      <c r="QC45" s="15"/>
      <c r="QD45" s="15"/>
      <c r="QE45" s="15"/>
      <c r="QF45" s="15"/>
      <c r="QG45" s="15"/>
      <c r="QH45" s="15"/>
      <c r="QI45" s="15"/>
      <c r="QJ45" s="15"/>
      <c r="QK45" s="15"/>
      <c r="QL45" s="15"/>
      <c r="QM45" s="15"/>
      <c r="QN45" s="15"/>
      <c r="QO45" s="15"/>
      <c r="QP45" s="15"/>
      <c r="QQ45" s="15"/>
      <c r="QR45" s="15"/>
      <c r="QS45" s="15"/>
      <c r="QT45" s="15"/>
      <c r="QU45" s="15"/>
      <c r="QV45" s="15"/>
      <c r="QW45" s="15"/>
      <c r="QX45" s="15"/>
      <c r="QY45" s="15"/>
      <c r="QZ45" s="15"/>
      <c r="RA45" s="15"/>
      <c r="RB45" s="15"/>
      <c r="RC45" s="15"/>
      <c r="RD45" s="15"/>
      <c r="RE45" s="15"/>
      <c r="RF45" s="15"/>
      <c r="RG45" s="15"/>
      <c r="RH45" s="15"/>
      <c r="RI45" s="15"/>
      <c r="RJ45" s="15"/>
      <c r="RK45" s="15"/>
      <c r="RL45" s="15"/>
      <c r="RM45" s="15"/>
      <c r="RN45" s="15"/>
      <c r="RO45" s="15"/>
      <c r="RP45" s="15"/>
      <c r="RQ45" s="15"/>
      <c r="RR45" s="15"/>
      <c r="RS45" s="15"/>
      <c r="RT45" s="15"/>
      <c r="RU45" s="15"/>
      <c r="RV45" s="15"/>
      <c r="RW45" s="15"/>
      <c r="RX45" s="15"/>
      <c r="RY45" s="15"/>
      <c r="RZ45" s="15"/>
      <c r="SA45" s="15"/>
      <c r="SB45" s="15"/>
      <c r="SC45" s="15"/>
      <c r="SD45" s="15"/>
      <c r="SE45" s="15"/>
      <c r="SF45" s="15"/>
      <c r="SG45" s="15"/>
      <c r="SH45" s="15"/>
      <c r="SI45" s="15"/>
      <c r="SJ45" s="15"/>
      <c r="SK45" s="15"/>
      <c r="SL45" s="15"/>
      <c r="SM45" s="15"/>
      <c r="SN45" s="15"/>
      <c r="SO45" s="15"/>
      <c r="SP45" s="15"/>
      <c r="SQ45" s="15"/>
      <c r="SR45" s="15"/>
      <c r="SS45" s="15"/>
      <c r="ST45" s="15"/>
      <c r="SU45" s="15"/>
      <c r="SV45" s="15"/>
      <c r="SW45" s="15"/>
      <c r="SX45" s="15"/>
      <c r="SY45" s="15"/>
      <c r="SZ45" s="15"/>
      <c r="TA45" s="15"/>
      <c r="TB45" s="15"/>
      <c r="TC45" s="15"/>
      <c r="TD45" s="15"/>
      <c r="TE45" s="15"/>
      <c r="TF45" s="15"/>
      <c r="TG45" s="15"/>
      <c r="TH45" s="15"/>
      <c r="TI45" s="15"/>
      <c r="TJ45" s="15"/>
      <c r="TK45" s="15"/>
      <c r="TL45" s="15"/>
      <c r="TM45" s="15"/>
      <c r="TN45" s="15"/>
      <c r="TO45" s="15"/>
      <c r="TP45" s="15"/>
      <c r="TQ45" s="15"/>
      <c r="TR45" s="15"/>
      <c r="TS45" s="15"/>
      <c r="TT45" s="15"/>
      <c r="TU45" s="15"/>
      <c r="TV45" s="15"/>
      <c r="TW45" s="15"/>
      <c r="TX45" s="15"/>
      <c r="TY45" s="15"/>
      <c r="TZ45" s="15"/>
      <c r="UA45" s="15"/>
      <c r="UB45" s="15"/>
      <c r="UC45" s="15"/>
      <c r="UD45" s="15"/>
      <c r="UE45" s="15"/>
      <c r="UF45" s="15"/>
      <c r="UG45" s="15"/>
      <c r="UH45" s="15"/>
      <c r="UI45" s="15"/>
      <c r="UJ45" s="15"/>
      <c r="UK45" s="15"/>
      <c r="UL45" s="15"/>
      <c r="UM45" s="15"/>
      <c r="UN45" s="15"/>
      <c r="UO45" s="15"/>
      <c r="UP45" s="15"/>
      <c r="UQ45" s="15"/>
      <c r="UR45" s="15"/>
      <c r="US45" s="15"/>
      <c r="UT45" s="15"/>
      <c r="UU45" s="15"/>
      <c r="UV45" s="15"/>
      <c r="UW45" s="15"/>
      <c r="UX45" s="15"/>
      <c r="UY45" s="15"/>
      <c r="UZ45" s="15"/>
      <c r="VA45" s="15"/>
      <c r="VB45" s="15"/>
      <c r="VC45" s="15"/>
      <c r="VD45" s="15"/>
      <c r="VE45" s="15"/>
      <c r="VF45" s="15"/>
      <c r="VG45" s="15"/>
      <c r="VH45" s="15"/>
      <c r="VI45" s="15"/>
      <c r="VJ45" s="15"/>
      <c r="VK45" s="15"/>
      <c r="VL45" s="15"/>
      <c r="VM45" s="15"/>
      <c r="VN45" s="15"/>
      <c r="VO45" s="15"/>
      <c r="VP45" s="15"/>
      <c r="VQ45" s="15"/>
      <c r="VR45" s="15"/>
      <c r="VS45" s="15"/>
      <c r="VT45" s="15"/>
      <c r="VU45" s="15"/>
      <c r="VV45" s="15"/>
      <c r="VW45" s="15"/>
      <c r="VX45" s="15"/>
      <c r="VY45" s="15"/>
      <c r="VZ45" s="15"/>
      <c r="WA45" s="15"/>
      <c r="WB45" s="15"/>
      <c r="WC45" s="15"/>
      <c r="WD45" s="15"/>
      <c r="WE45" s="15"/>
      <c r="WF45" s="15"/>
      <c r="WG45" s="15"/>
      <c r="WH45" s="15"/>
      <c r="WI45" s="15"/>
      <c r="WJ45" s="15"/>
      <c r="WK45" s="15"/>
      <c r="WL45" s="15"/>
      <c r="WM45" s="15"/>
      <c r="WN45" s="15"/>
      <c r="WO45" s="15"/>
      <c r="WP45" s="15"/>
      <c r="WQ45" s="15"/>
      <c r="WR45" s="15"/>
      <c r="WS45" s="15"/>
      <c r="WT45" s="15"/>
      <c r="WU45" s="15"/>
      <c r="WV45" s="15"/>
      <c r="WW45" s="15"/>
      <c r="WX45" s="15"/>
      <c r="WY45" s="15"/>
      <c r="WZ45" s="15"/>
      <c r="XA45" s="15"/>
      <c r="XB45" s="15"/>
      <c r="XC45" s="15"/>
      <c r="XD45" s="15"/>
      <c r="XE45" s="15"/>
      <c r="XF45" s="15"/>
      <c r="XG45" s="15"/>
      <c r="XH45" s="15"/>
      <c r="XI45" s="15"/>
      <c r="XJ45" s="15"/>
      <c r="XK45" s="15"/>
      <c r="XL45" s="15"/>
      <c r="XM45" s="15"/>
      <c r="XN45" s="15"/>
      <c r="XO45" s="15"/>
      <c r="XP45" s="15"/>
      <c r="XQ45" s="15"/>
      <c r="XR45" s="15"/>
      <c r="XS45" s="15"/>
      <c r="XT45" s="15"/>
      <c r="XU45" s="15"/>
      <c r="XV45" s="15"/>
      <c r="XW45" s="15"/>
      <c r="XX45" s="15"/>
      <c r="XY45" s="15"/>
      <c r="XZ45" s="15"/>
      <c r="YA45" s="15"/>
      <c r="YB45" s="15"/>
      <c r="YC45" s="15"/>
      <c r="YD45" s="15"/>
      <c r="YE45" s="15"/>
      <c r="YF45" s="15"/>
      <c r="YG45" s="15"/>
      <c r="YH45" s="15"/>
      <c r="YI45" s="15"/>
      <c r="YJ45" s="15"/>
      <c r="YK45" s="15"/>
      <c r="YL45" s="15"/>
      <c r="YM45" s="15"/>
      <c r="YN45" s="15"/>
      <c r="YO45" s="15"/>
      <c r="YP45" s="15"/>
      <c r="YQ45" s="15"/>
      <c r="YR45" s="15"/>
      <c r="YS45" s="15"/>
      <c r="YT45" s="15"/>
      <c r="YU45" s="15"/>
      <c r="YV45" s="15"/>
      <c r="YW45" s="15"/>
      <c r="YX45" s="15"/>
      <c r="YY45" s="15"/>
      <c r="YZ45" s="15"/>
      <c r="ZA45" s="15"/>
      <c r="ZB45" s="15"/>
      <c r="ZC45" s="15"/>
      <c r="ZD45" s="15"/>
      <c r="ZE45" s="15"/>
      <c r="ZF45" s="15"/>
      <c r="ZG45" s="15"/>
      <c r="ZH45" s="15"/>
      <c r="ZI45" s="15"/>
      <c r="ZJ45" s="15"/>
      <c r="ZK45" s="15"/>
      <c r="ZL45" s="15"/>
      <c r="ZM45" s="15"/>
      <c r="ZN45" s="15"/>
      <c r="ZO45" s="15"/>
      <c r="ZP45" s="15"/>
      <c r="ZQ45" s="15"/>
      <c r="ZR45" s="15"/>
      <c r="ZS45" s="15"/>
      <c r="ZT45" s="15"/>
      <c r="ZU45" s="15"/>
      <c r="ZV45" s="15"/>
      <c r="ZW45" s="15"/>
      <c r="ZX45" s="15"/>
      <c r="ZY45" s="15"/>
      <c r="ZZ45" s="15"/>
      <c r="AAA45" s="15"/>
      <c r="AAB45" s="15"/>
      <c r="AAC45" s="15"/>
      <c r="AAD45" s="15"/>
      <c r="AAE45" s="15"/>
      <c r="AAF45" s="15"/>
      <c r="AAG45" s="15"/>
      <c r="AAH45" s="15"/>
      <c r="AAI45" s="15"/>
      <c r="AAJ45" s="15"/>
      <c r="AAK45" s="15"/>
      <c r="AAL45" s="15"/>
      <c r="AAM45" s="15"/>
      <c r="AAN45" s="15"/>
      <c r="AAO45" s="15"/>
      <c r="AAP45" s="15"/>
      <c r="AAQ45" s="15"/>
      <c r="AAR45" s="15"/>
      <c r="AAS45" s="15"/>
      <c r="AAT45" s="15"/>
      <c r="AAU45" s="15"/>
      <c r="AAV45" s="15"/>
      <c r="AAW45" s="15"/>
      <c r="AAX45" s="15"/>
      <c r="AAY45" s="15"/>
      <c r="AAZ45" s="15"/>
      <c r="ABA45" s="15"/>
      <c r="ABB45" s="15"/>
      <c r="ABC45" s="15"/>
      <c r="ABD45" s="15"/>
      <c r="ABE45" s="15"/>
      <c r="ABF45" s="15"/>
      <c r="ABG45" s="15"/>
      <c r="ABH45" s="15"/>
      <c r="ABI45" s="15"/>
      <c r="ABJ45" s="15"/>
      <c r="ABK45" s="15"/>
      <c r="ABL45" s="15"/>
      <c r="ABM45" s="15"/>
      <c r="ABN45" s="15"/>
      <c r="ABO45" s="15"/>
      <c r="ABP45" s="15"/>
      <c r="ABQ45" s="15"/>
      <c r="ABR45" s="15"/>
      <c r="ABS45" s="15"/>
      <c r="ABT45" s="15"/>
      <c r="ABU45" s="15"/>
      <c r="ABV45" s="15"/>
      <c r="ABW45" s="15"/>
      <c r="ABX45" s="15"/>
      <c r="ABY45" s="15"/>
      <c r="ABZ45" s="15"/>
      <c r="ACA45" s="15"/>
      <c r="ACB45" s="15"/>
      <c r="ACC45" s="15"/>
      <c r="ACD45" s="15"/>
      <c r="ACE45" s="15"/>
      <c r="ACF45" s="15"/>
      <c r="ACG45" s="15"/>
      <c r="ACH45" s="15"/>
      <c r="ACI45" s="15"/>
      <c r="ACJ45" s="15"/>
      <c r="ACK45" s="15"/>
      <c r="ACL45" s="15"/>
      <c r="ACM45" s="15"/>
      <c r="ACN45" s="15"/>
      <c r="ACO45" s="15"/>
      <c r="ACP45" s="15"/>
      <c r="ACQ45" s="15"/>
      <c r="ACR45" s="15"/>
      <c r="ACS45" s="15"/>
      <c r="ACT45" s="15"/>
      <c r="ACU45" s="15"/>
      <c r="ACV45" s="15"/>
      <c r="ACW45" s="15"/>
      <c r="ACX45" s="15"/>
      <c r="ACY45" s="15"/>
      <c r="ACZ45" s="15"/>
    </row>
    <row r="46" spans="1:780">
      <c r="A46">
        <f>SUM(PT!J4)</f>
        <v>225</v>
      </c>
    </row>
    <row r="47" spans="1:780" ht="15.75" thickBot="1">
      <c r="A47">
        <f>SUM(PT!J5)</f>
        <v>175</v>
      </c>
      <c r="B47" s="16">
        <f>IF(A47&lt;=A46*1.05,A47*1.05,A47*1)</f>
        <v>183.75</v>
      </c>
      <c r="C47" s="16">
        <f>IF(B47&lt;=$A46*1.05,B47*1.05,B47*1)</f>
        <v>192.9375</v>
      </c>
      <c r="D47" s="16">
        <f>IF(C47&lt;=$A46*1.05,C47*1.05,C47*1)</f>
        <v>202.58437500000002</v>
      </c>
      <c r="E47" s="16">
        <f t="shared" ref="E47:F47" si="792">IF(D47&lt;=$A46*1.05,D47*1.05,D47*1)</f>
        <v>212.71359375000003</v>
      </c>
      <c r="F47" s="16">
        <f t="shared" si="792"/>
        <v>223.34927343750005</v>
      </c>
      <c r="G47" s="16">
        <f t="shared" ref="G47" si="793">IF(F47&lt;=$A46*1.05,F47*1.05,F47*1)</f>
        <v>234.51673710937504</v>
      </c>
      <c r="H47" s="16">
        <f t="shared" ref="H47" si="794">IF(G47&lt;=$A46*1.05,G47*1.05,G47*1)</f>
        <v>246.24257396484381</v>
      </c>
      <c r="I47" s="16">
        <f t="shared" ref="I47" si="795">IF(H47&lt;=$A46*1.05,H47*1.05,H47*1)</f>
        <v>246.24257396484381</v>
      </c>
      <c r="J47" s="16">
        <f t="shared" ref="J47" si="796">IF(I47&lt;=$A46*1.05,I47*1.05,I47*1)</f>
        <v>246.24257396484381</v>
      </c>
      <c r="K47" s="16">
        <f t="shared" ref="K47" si="797">IF(J47&lt;=$A46*1.05,J47*1.05,J47*1)</f>
        <v>246.24257396484381</v>
      </c>
      <c r="L47" s="16">
        <f t="shared" ref="L47" si="798">IF(K47&lt;=$A46*1.05,K47*1.05,K47*1)</f>
        <v>246.24257396484381</v>
      </c>
      <c r="M47" s="16">
        <f t="shared" ref="M47" si="799">IF(L47&lt;=$A46*1.05,L47*1.05,L47*1)</f>
        <v>246.24257396484381</v>
      </c>
      <c r="N47" s="16">
        <f t="shared" ref="N47" si="800">IF(M47&lt;=$A46*1.05,M47*1.05,M47*1)</f>
        <v>246.24257396484381</v>
      </c>
      <c r="O47" s="16">
        <f t="shared" ref="O47" si="801">IF(N47&lt;=$A46*1.05,N47*1.05,N47*1)</f>
        <v>246.24257396484381</v>
      </c>
      <c r="P47" s="16">
        <f t="shared" ref="P47" si="802">IF(O47&lt;=$A46*1.05,O47*1.05,O47*1)</f>
        <v>246.24257396484381</v>
      </c>
      <c r="Q47" s="16">
        <f t="shared" ref="Q47" si="803">IF(P47&lt;=$A46*1.05,P47*1.05,P47*1)</f>
        <v>246.24257396484381</v>
      </c>
      <c r="R47" s="16">
        <f t="shared" ref="R47" si="804">IF(Q47&lt;=$A46*1.05,Q47*1.05,Q47*1)</f>
        <v>246.24257396484381</v>
      </c>
      <c r="S47" s="16">
        <f t="shared" ref="S47" si="805">IF(R47&lt;=$A46*1.05,R47*1.05,R47*1)</f>
        <v>246.24257396484381</v>
      </c>
      <c r="T47" s="16">
        <f>IF(S47&lt;=$A46*1.05,S47*1.05,S47*1)</f>
        <v>246.24257396484381</v>
      </c>
      <c r="U47" s="16">
        <f>IF(T47&lt;=S26*1.05,T47*1.05,T47*1)</f>
        <v>246.24257396484381</v>
      </c>
      <c r="V47" s="16">
        <f>IF(U47&lt;=T26*1.05,U47*1.05,U47*1)</f>
        <v>246.24257396484381</v>
      </c>
      <c r="W47" s="16">
        <f>IF(V47&lt;=U26*1.05,V47*1.05,V47*1)</f>
        <v>246.24257396484381</v>
      </c>
      <c r="X47" s="16">
        <f>IF(W47&lt;=V26*1.05,W47*1.05,W47*1)</f>
        <v>246.24257396484381</v>
      </c>
      <c r="Y47" s="16">
        <f>IF(X47&lt;=W26*1.05,X47*1.05,X47*1)</f>
        <v>246.24257396484381</v>
      </c>
      <c r="Z47" s="16">
        <f t="shared" ref="Z47" si="806">IF(Y47&lt;=X46*1.05,Y47*1.05,Y47*1)</f>
        <v>246.24257396484381</v>
      </c>
      <c r="AA47" s="16">
        <f t="shared" ref="AA47" si="807">IF(Z47&lt;=Y46*1.05,Z47*1.05,Z47*1)</f>
        <v>246.24257396484381</v>
      </c>
      <c r="AB47" s="16">
        <f t="shared" ref="AB47" si="808">IF(AA47&lt;=Z46*1.05,AA47*1.05,AA47*1)</f>
        <v>246.24257396484381</v>
      </c>
      <c r="AC47" s="16">
        <f t="shared" ref="AC47" si="809">IF(AB47&lt;=AA46*1.05,AB47*1.05,AB47*1)</f>
        <v>246.24257396484381</v>
      </c>
      <c r="AD47" s="16">
        <f t="shared" ref="AD47" si="810">IF(AC47&lt;=AB46*1.05,AC47*1.05,AC47*1)</f>
        <v>246.24257396484381</v>
      </c>
      <c r="AE47" s="16">
        <f t="shared" ref="AE47" si="811">IF(AD47&lt;=AC46*1.05,AD47*1.05,AD47*1)</f>
        <v>246.24257396484381</v>
      </c>
      <c r="AF47" s="16">
        <f t="shared" ref="AF47" si="812">IF(AE47&lt;=AD46*1.05,AE47*1.05,AE47*1)</f>
        <v>246.24257396484381</v>
      </c>
      <c r="AG47" s="16">
        <f t="shared" ref="AG47" si="813">IF(AF47&lt;=AE46*1.05,AF47*1.05,AF47*1)</f>
        <v>246.24257396484381</v>
      </c>
      <c r="AH47" s="16">
        <f t="shared" ref="AH47" si="814">IF(AG47&lt;=AF46*1.05,AG47*1.05,AG47*1)</f>
        <v>246.24257396484381</v>
      </c>
      <c r="AI47" s="16">
        <f t="shared" ref="AI47" si="815">IF(AH47&lt;=AG46*1.05,AH47*1.05,AH47*1)</f>
        <v>246.24257396484381</v>
      </c>
      <c r="AJ47" s="16">
        <f t="shared" ref="AJ47" si="816">IF(AI47&lt;=AH46*1.05,AI47*1.05,AI47*1)</f>
        <v>246.24257396484381</v>
      </c>
      <c r="AK47" s="16">
        <f t="shared" ref="AK47" si="817">IF(AJ47&lt;=AI46*1.05,AJ47*1.05,AJ47*1)</f>
        <v>246.24257396484381</v>
      </c>
      <c r="AL47" s="16">
        <f t="shared" ref="AL47" si="818">IF(AK47&lt;=AJ46*1.05,AK47*1.05,AK47*1)</f>
        <v>246.24257396484381</v>
      </c>
      <c r="AM47" s="16">
        <f t="shared" ref="AM47" si="819">IF(AL47&lt;=AK46*1.05,AL47*1.05,AL47*1)</f>
        <v>246.24257396484381</v>
      </c>
      <c r="AN47" s="16">
        <f t="shared" ref="AN47" si="820">IF(AM47&lt;=AL46*1.05,AM47*1.05,AM47*1)</f>
        <v>246.24257396484381</v>
      </c>
      <c r="AO47" s="16">
        <f t="shared" ref="AO47" si="821">IF(AN47&lt;=AM46*1.05,AN47*1.05,AN47*1)</f>
        <v>246.24257396484381</v>
      </c>
      <c r="AP47" s="16">
        <f t="shared" ref="AP47" si="822">IF(AO47&lt;=AN46*1.05,AO47*1.05,AO47*1)</f>
        <v>246.24257396484381</v>
      </c>
      <c r="AQ47" s="16">
        <f t="shared" ref="AQ47" si="823">IF(AP47&lt;=AO46*1.05,AP47*1.05,AP47*1)</f>
        <v>246.24257396484381</v>
      </c>
      <c r="AR47" s="16">
        <f t="shared" ref="AR47" si="824">IF(AQ47&lt;=AP46*1.05,AQ47*1.05,AQ47*1)</f>
        <v>246.24257396484381</v>
      </c>
      <c r="AS47" s="16">
        <f t="shared" ref="AS47" si="825">IF(AR47&lt;=AQ46*1.05,AR47*1.05,AR47*1)</f>
        <v>246.24257396484381</v>
      </c>
      <c r="AT47" s="16">
        <f t="shared" ref="AT47" si="826">IF(AS47&lt;=AR46*1.05,AS47*1.05,AS47*1)</f>
        <v>246.24257396484381</v>
      </c>
      <c r="AU47" s="16">
        <f t="shared" ref="AU47" si="827">IF(AT47&lt;=AS46*1.05,AT47*1.05,AT47*1)</f>
        <v>246.24257396484381</v>
      </c>
      <c r="AV47" s="16">
        <f t="shared" ref="AV47" si="828">IF(AU47&lt;=AT46*1.05,AU47*1.05,AU47*1)</f>
        <v>246.24257396484381</v>
      </c>
      <c r="AW47" s="16">
        <f t="shared" ref="AW47" si="829">IF(AV47&lt;=AU46*1.05,AV47*1.05,AV47*1)</f>
        <v>246.24257396484381</v>
      </c>
      <c r="AX47" s="16">
        <f t="shared" ref="AX47" si="830">IF(AW47&lt;=AV46*1.05,AW47*1.05,AW47*1)</f>
        <v>246.24257396484381</v>
      </c>
      <c r="AY47" s="16">
        <f t="shared" ref="AY47" si="831">IF(AX47&lt;=AW46*1.05,AX47*1.05,AX47*1)</f>
        <v>246.24257396484381</v>
      </c>
    </row>
    <row r="48" spans="1:780" ht="15.75" thickBot="1">
      <c r="A48">
        <f>SUM(B48:AY48)</f>
        <v>5</v>
      </c>
      <c r="B48" s="16">
        <f>IF(B47&lt;=$A46,1,0)</f>
        <v>1</v>
      </c>
      <c r="C48" s="16">
        <f t="shared" ref="C48:I48" si="832">IF(C47&lt;=$A46,1,0)</f>
        <v>1</v>
      </c>
      <c r="D48" s="16">
        <f t="shared" si="832"/>
        <v>1</v>
      </c>
      <c r="E48" s="16">
        <f t="shared" si="832"/>
        <v>1</v>
      </c>
      <c r="F48" s="16">
        <f t="shared" si="832"/>
        <v>1</v>
      </c>
      <c r="G48" s="16">
        <f t="shared" si="832"/>
        <v>0</v>
      </c>
      <c r="H48" s="16">
        <f t="shared" si="832"/>
        <v>0</v>
      </c>
      <c r="I48" s="16">
        <f t="shared" si="832"/>
        <v>0</v>
      </c>
      <c r="J48" s="16">
        <f t="shared" ref="J48" si="833">IF(J47&lt;=$A46,1,0)</f>
        <v>0</v>
      </c>
      <c r="K48" s="16">
        <f t="shared" ref="K48" si="834">IF(K47&lt;=$A46,1,0)</f>
        <v>0</v>
      </c>
      <c r="L48" s="16">
        <f t="shared" ref="L48" si="835">IF(L47&lt;=$A46,1,0)</f>
        <v>0</v>
      </c>
      <c r="M48" s="16">
        <f t="shared" ref="M48" si="836">IF(M47&lt;=$A46,1,0)</f>
        <v>0</v>
      </c>
      <c r="N48" s="16">
        <f t="shared" ref="N48" si="837">IF(N47&lt;=$A46,1,0)</f>
        <v>0</v>
      </c>
      <c r="O48" s="16">
        <f t="shared" ref="O48:P48" si="838">IF(O47&lt;=$A46,1,0)</f>
        <v>0</v>
      </c>
      <c r="P48" s="16">
        <f t="shared" si="838"/>
        <v>0</v>
      </c>
      <c r="Q48" s="16">
        <f t="shared" ref="Q48" si="839">IF(Q47&lt;=$A46,1,0)</f>
        <v>0</v>
      </c>
      <c r="R48" s="16">
        <f t="shared" ref="R48" si="840">IF(R47&lt;=$A46,1,0)</f>
        <v>0</v>
      </c>
      <c r="S48" s="16">
        <f>IF(S47&lt;=$A46,1,0)</f>
        <v>0</v>
      </c>
      <c r="T48" s="16">
        <f>IF(T47&lt;=$A46,1,0)</f>
        <v>0</v>
      </c>
      <c r="U48" s="16">
        <f>IF(U47&lt;=$A46,1,0)</f>
        <v>0</v>
      </c>
      <c r="V48" s="16">
        <f>IF(V47&lt;=$A46,1,0)</f>
        <v>0</v>
      </c>
      <c r="W48" s="16">
        <f>IF(W47&lt;=$A46,1,0)</f>
        <v>0</v>
      </c>
      <c r="X48" s="16">
        <f t="shared" ref="X48" si="841">IF(X47&lt;=$A46,1,0)</f>
        <v>0</v>
      </c>
      <c r="Y48" s="16">
        <f t="shared" ref="Y48" si="842">IF(Y47&lt;=$A46,1,0)</f>
        <v>0</v>
      </c>
      <c r="Z48" s="16">
        <f t="shared" ref="Z48" si="843">IF(Z47&lt;=$A46,1,0)</f>
        <v>0</v>
      </c>
      <c r="AA48" s="16">
        <f t="shared" ref="AA48" si="844">IF(AA47&lt;=$A46,1,0)</f>
        <v>0</v>
      </c>
      <c r="AB48" s="16">
        <f t="shared" ref="AB48" si="845">IF(AB47&lt;=$A46,1,0)</f>
        <v>0</v>
      </c>
      <c r="AC48" s="16">
        <f t="shared" ref="AC48:AD48" si="846">IF(AC47&lt;=$A46,1,0)</f>
        <v>0</v>
      </c>
      <c r="AD48" s="16">
        <f t="shared" si="846"/>
        <v>0</v>
      </c>
      <c r="AE48" s="16">
        <f t="shared" ref="AE48" si="847">IF(AE47&lt;=$A46,1,0)</f>
        <v>0</v>
      </c>
      <c r="AF48" s="16">
        <f t="shared" ref="AF48" si="848">IF(AF47&lt;=$A46,1,0)</f>
        <v>0</v>
      </c>
      <c r="AG48" s="16">
        <f t="shared" ref="AG48" si="849">IF(AG47&lt;=$A46,1,0)</f>
        <v>0</v>
      </c>
      <c r="AH48" s="16">
        <f t="shared" ref="AH48" si="850">IF(AH47&lt;=$A46,1,0)</f>
        <v>0</v>
      </c>
      <c r="AI48" s="16">
        <f t="shared" ref="AI48" si="851">IF(AI47&lt;=$A46,1,0)</f>
        <v>0</v>
      </c>
      <c r="AJ48" s="16">
        <f t="shared" ref="AJ48:AK48" si="852">IF(AJ47&lt;=$A46,1,0)</f>
        <v>0</v>
      </c>
      <c r="AK48" s="16">
        <f t="shared" si="852"/>
        <v>0</v>
      </c>
      <c r="AL48" s="16">
        <f t="shared" ref="AL48" si="853">IF(AL47&lt;=$A46,1,0)</f>
        <v>0</v>
      </c>
      <c r="AM48" s="16">
        <f t="shared" ref="AM48" si="854">IF(AM47&lt;=$A46,1,0)</f>
        <v>0</v>
      </c>
      <c r="AN48" s="16">
        <f t="shared" ref="AN48" si="855">IF(AN47&lt;=$A46,1,0)</f>
        <v>0</v>
      </c>
      <c r="AO48" s="16">
        <f t="shared" ref="AO48" si="856">IF(AO47&lt;=$A46,1,0)</f>
        <v>0</v>
      </c>
      <c r="AP48" s="16">
        <f t="shared" ref="AP48" si="857">IF(AP47&lt;=$A46,1,0)</f>
        <v>0</v>
      </c>
      <c r="AQ48" s="16">
        <f t="shared" ref="AQ48:AR48" si="858">IF(AQ47&lt;=$A46,1,0)</f>
        <v>0</v>
      </c>
      <c r="AR48" s="16">
        <f t="shared" si="858"/>
        <v>0</v>
      </c>
      <c r="AS48" s="16">
        <f t="shared" ref="AS48" si="859">IF(AS47&lt;=$A46,1,0)</f>
        <v>0</v>
      </c>
      <c r="AT48" s="16">
        <f t="shared" ref="AT48" si="860">IF(AT47&lt;=$A46,1,0)</f>
        <v>0</v>
      </c>
      <c r="AU48" s="16">
        <f t="shared" ref="AU48" si="861">IF(AU47&lt;=$A46,1,0)</f>
        <v>0</v>
      </c>
      <c r="AV48" s="16">
        <f t="shared" ref="AV48" si="862">IF(AV47&lt;=$A46,1,0)</f>
        <v>0</v>
      </c>
      <c r="AW48" s="16">
        <f t="shared" ref="AW48" si="863">IF(AW47&lt;=$A46,1,0)</f>
        <v>0</v>
      </c>
      <c r="AX48" s="16">
        <f t="shared" ref="AX48:AY48" si="864">IF(AX47&lt;=$A46,1,0)</f>
        <v>0</v>
      </c>
      <c r="AY48" s="16">
        <f t="shared" si="864"/>
        <v>0</v>
      </c>
    </row>
    <row r="59" spans="1:21">
      <c r="U59">
        <f>SUM(A46)</f>
        <v>225</v>
      </c>
    </row>
    <row r="60" spans="1:21">
      <c r="A60">
        <f>SUM(A47)</f>
        <v>175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PT</vt:lpstr>
      <vt:lpstr>Data1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Cory Durbin</dc:creator>
  <cp:lastModifiedBy>ironhelpdesk</cp:lastModifiedBy>
  <cp:lastPrinted>2011-01-18T15:18:18Z</cp:lastPrinted>
  <dcterms:created xsi:type="dcterms:W3CDTF">2009-01-16T19:09:45Z</dcterms:created>
  <dcterms:modified xsi:type="dcterms:W3CDTF">2011-02-27T11:00:52Z</dcterms:modified>
</cp:coreProperties>
</file>